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Q1 - Prompt Payments Return" sheetId="1" r:id="rId1"/>
    <sheet name="Q2 - Prompt Payments Return" sheetId="2" r:id="rId2"/>
    <sheet name="Q3 - Prompt Payments Return" sheetId="3" r:id="rId3"/>
    <sheet name="Q4 - Prompt Payments Return" sheetId="4" r:id="rId4"/>
  </sheets>
  <calcPr calcId="162913"/>
</workbook>
</file>

<file path=xl/calcChain.xml><?xml version="1.0" encoding="utf-8"?>
<calcChain xmlns="http://schemas.openxmlformats.org/spreadsheetml/2006/main">
  <c r="C25" i="4" l="1"/>
  <c r="B25" i="4"/>
  <c r="C24" i="4"/>
  <c r="B24" i="4"/>
  <c r="C23" i="4"/>
  <c r="D22" i="4"/>
  <c r="C22" i="4"/>
  <c r="C21" i="4"/>
  <c r="C20" i="4"/>
  <c r="C19" i="4" s="1"/>
  <c r="B19" i="4"/>
  <c r="D23" i="4" s="1"/>
  <c r="D20" i="4" l="1"/>
  <c r="D21" i="4"/>
  <c r="C23" i="3"/>
  <c r="B23" i="3"/>
  <c r="C21" i="3"/>
  <c r="B21" i="3"/>
  <c r="C20" i="3"/>
  <c r="B20" i="3"/>
  <c r="C19" i="3"/>
  <c r="D19" i="4" l="1"/>
  <c r="D20" i="3"/>
  <c r="D21" i="3"/>
  <c r="B19" i="3"/>
  <c r="D23" i="3" s="1"/>
  <c r="B20" i="2"/>
  <c r="D20" i="2" s="1"/>
  <c r="C19" i="2"/>
  <c r="B19" i="2"/>
  <c r="D23" i="2" s="1"/>
  <c r="D21" i="2" l="1"/>
  <c r="C14" i="1" l="1"/>
  <c r="C13" i="1"/>
  <c r="C12" i="1"/>
  <c r="B14" i="1"/>
  <c r="B13" i="1"/>
  <c r="B12" i="1"/>
  <c r="B16" i="1" l="1"/>
  <c r="D14" i="1" s="1"/>
  <c r="C16" i="1"/>
  <c r="E12" i="1" s="1"/>
  <c r="E14" i="1" l="1"/>
  <c r="E13" i="1"/>
  <c r="D13" i="1"/>
  <c r="B11" i="1"/>
  <c r="D12" i="1"/>
  <c r="D16" i="1" l="1"/>
  <c r="E16" i="1"/>
</calcChain>
</file>

<file path=xl/sharedStrings.xml><?xml version="1.0" encoding="utf-8"?>
<sst xmlns="http://schemas.openxmlformats.org/spreadsheetml/2006/main" count="109" uniqueCount="43">
  <si>
    <t>Appendix 2 (a)</t>
  </si>
  <si>
    <t xml:space="preserve">Prompt Payments by Local Authorities </t>
  </si>
  <si>
    <t>Reporting Template pursuant to Government Decision No. S29296 of 2 March 2011</t>
  </si>
  <si>
    <t>Local Authority: DUBLIN CITY COUNCIL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</si>
  <si>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</si>
  <si>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</si>
  <si>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</si>
  <si>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</si>
  <si>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</si>
  <si>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</si>
  <si>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 xml:space="preserve">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</si>
  <si>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</si>
  <si>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</si>
  <si>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</si>
  <si>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</si>
  <si>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>Total</t>
  </si>
  <si>
    <t>Quarterly Period Covered: 01-JAN-2017 - 31 MARCH 2017</t>
  </si>
  <si>
    <t>APPENDIX  1(b)</t>
  </si>
  <si>
    <t>Prompt Payments by Public Sector Bodies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</si>
  <si>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</si>
  <si>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</si>
  <si>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</si>
  <si>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</si>
  <si>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Parent Government Department:</t>
  </si>
  <si>
    <t>Department of Housing, Planning, Community &amp; Local Government.</t>
  </si>
  <si>
    <t>Public Sector Body:</t>
  </si>
  <si>
    <t xml:space="preserve">Dublin City Council </t>
  </si>
  <si>
    <t xml:space="preserve">Quarterly Period Covered:  </t>
  </si>
  <si>
    <t xml:space="preserve"> 1st April 2017 to 30th June 2017</t>
  </si>
  <si>
    <t>Percentage (%) of total number of payments made</t>
  </si>
  <si>
    <t>Total payments made in Quarter</t>
  </si>
  <si>
    <t>Payments made within 15 days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</si>
  <si>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</si>
  <si>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</si>
  <si>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</si>
  <si>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Amount of late payment interest (LPI) paid in Quarter</t>
  </si>
  <si>
    <t>N/A</t>
  </si>
  <si>
    <t>Amount of compensation costs paid in Quarter</t>
  </si>
  <si>
    <t xml:space="preserve">Signed:  </t>
  </si>
  <si>
    <t>Allwynne O'Connor</t>
  </si>
  <si>
    <t xml:space="preserve">Date:  </t>
  </si>
  <si>
    <t>1st July - 30 September 2017</t>
  </si>
  <si>
    <t>1 October 2017 - 31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</si>
</sst>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* #,##0.00_-;\-&quot;€&quot;* #,##0.00_-;_-&quot;€&quot;* &quot;-&quot;??_-;_-@_-"/>
    <numFmt numFmtId="164" formatCode="_-&quot;€&quot;* #,##0_-;\-&quot;€&quot;* #,##0_-;_-&quot;€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15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4" fontId="6" fillId="0" borderId="1" xfId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9" fontId="0" fillId="0" borderId="1" xfId="2" applyFont="1" applyBorder="1"/>
    <xf numFmtId="164" fontId="0" fillId="0" borderId="1" xfId="1" applyNumberFormat="1" applyFont="1" applyBorder="1"/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164" fontId="0" fillId="0" borderId="1" xfId="0" applyNumberFormat="1" applyBorder="1"/>
    <xf numFmtId="9" fontId="0" fillId="0" borderId="0" xfId="2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vertical="center" wrapText="1"/>
    </xf>
    <xf numFmtId="9" fontId="10" fillId="2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vertical="center" wrapText="1"/>
    </xf>
    <xf numFmtId="9" fontId="10" fillId="0" borderId="2" xfId="2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1" applyNumberFormat="1" applyFont="1" applyBorder="1"/>
    <xf numFmtId="0" fontId="10" fillId="3" borderId="6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9" fontId="10" fillId="3" borderId="4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0" fontId="10" fillId="0" borderId="9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4" fontId="8" fillId="0" borderId="0" xfId="1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18" sqref="A18"/>
    </sheetView>
  </sheetViews>
  <sheetFormatPr defaultRowHeight="15" x14ac:dyDescent="0.25"/>
  <cols>
    <col min="1" max="1" width="47" customWidth="1"/>
    <col min="2" max="2" width="14.28515625" style="7" bestFit="1" customWidth="1"/>
    <col min="3" max="3" width="22" customWidth="1"/>
    <col min="4" max="4" width="18.7109375" bestFit="1" customWidth="1"/>
    <col min="5" max="5" width="21.42578125" bestFit="1" customWidth="1"/>
  </cols>
  <sheetData>
    <row r="1" spans="1:7" ht="18.75" x14ac:dyDescent="0.3">
      <c r="A1" s="20" t="s">
        <v>0</v>
      </c>
      <c r="B1" s="20"/>
      <c r="C1" s="20"/>
      <c r="D1" s="20"/>
    </row>
    <row r="2" spans="1:7" ht="18.75" x14ac:dyDescent="0.3">
      <c r="A2" s="21" t="s">
        <v>1</v>
      </c>
      <c r="B2" s="21"/>
      <c r="C2" s="21"/>
      <c r="D2" s="21"/>
    </row>
    <row r="3" spans="1:7" ht="18.75" x14ac:dyDescent="0.3">
      <c r="A3" s="1"/>
    </row>
    <row r="4" spans="1:7" ht="18.75" x14ac:dyDescent="0.3">
      <c r="A4" s="22" t="s">
        <v>2</v>
      </c>
      <c r="B4" s="22"/>
      <c r="C4" s="22"/>
      <c r="D4" s="22"/>
    </row>
    <row r="5" spans="1:7" ht="18.75" x14ac:dyDescent="0.3">
      <c r="A5" s="1"/>
    </row>
    <row r="6" spans="1:7" ht="18.75" x14ac:dyDescent="0.3">
      <c r="A6" s="23" t="s">
        <v>3</v>
      </c>
      <c r="B6" s="23"/>
      <c r="C6" s="23"/>
      <c r="D6" s="23"/>
    </row>
    <row r="7" spans="1:7" ht="18.75" x14ac:dyDescent="0.3">
      <c r="A7" s="2"/>
    </row>
    <row r="8" spans="1:7" ht="18.75" x14ac:dyDescent="0.3">
      <c r="A8" s="24" t="s">
        <v>16</v>
      </c>
      <c r="B8" s="24"/>
      <c r="C8" s="24"/>
      <c r="D8" s="24"/>
    </row>
    <row r="9" spans="1:7" ht="15.75" x14ac:dyDescent="0.25">
      <c r="A9" s="3" t="s">
        <v>10</v>
      </c>
    </row>
    <row r="10" spans="1:7" ht="31.5" x14ac:dyDescent="0.25">
      <c r="A10" s="4" t="s">
        <v>4</v>
      </c>
      <c r="B10" s="4" t="s">
        <v>5</v>
      </c>
      <c r="C10" s="8" t="s">
        <v>6</v>
      </c>
      <c r="D10" s="4" t="s">
        <v>7</v>
      </c>
      <c r="E10" s="9" t="s">
        <v>8</v>
      </c>
    </row>
    <row r="11" spans="1:7" ht="15.75" x14ac:dyDescent="0.25">
      <c r="A11" s="10" t="s">
        <v>9</v>
      </c>
      <c r="B11" s="11">
        <f>B16</f>
        <v>21525</v>
      </c>
      <c r="C11" s="18" t="s">
        <v>10</v>
      </c>
      <c r="D11" s="12"/>
      <c r="E11" s="12"/>
    </row>
    <row r="12" spans="1:7" ht="15.75" x14ac:dyDescent="0.25">
      <c r="A12" s="10" t="s">
        <v>11</v>
      </c>
      <c r="B12" s="11">
        <f>8324</f>
        <v>8324</v>
      </c>
      <c r="C12" s="13">
        <f>63522829.88</f>
        <v>63522829.880000003</v>
      </c>
      <c r="D12" s="12">
        <f>B12/B16</f>
        <v>0.38671312427409987</v>
      </c>
      <c r="E12" s="12">
        <f>C12/C16</f>
        <v>0.57864661078780144</v>
      </c>
    </row>
    <row r="13" spans="1:7" ht="31.5" x14ac:dyDescent="0.25">
      <c r="A13" s="10" t="s">
        <v>12</v>
      </c>
      <c r="B13" s="11">
        <f>9470</f>
        <v>9470</v>
      </c>
      <c r="C13" s="13">
        <f>34897883.1</f>
        <v>34897883.100000001</v>
      </c>
      <c r="D13" s="12">
        <f>B13/B16</f>
        <v>0.43995354239256679</v>
      </c>
      <c r="E13" s="12">
        <f>C13/C16</f>
        <v>0.31789424082068135</v>
      </c>
    </row>
    <row r="14" spans="1:7" ht="15.75" x14ac:dyDescent="0.25">
      <c r="A14" s="10" t="s">
        <v>13</v>
      </c>
      <c r="B14" s="11">
        <f>3731</f>
        <v>3731</v>
      </c>
      <c r="C14" s="13">
        <f>11357567.4</f>
        <v>11357567.4</v>
      </c>
      <c r="D14" s="12">
        <f>B14/B16</f>
        <v>0.17333333333333334</v>
      </c>
      <c r="E14" s="12">
        <f>C14/C16</f>
        <v>0.10345914839151718</v>
      </c>
    </row>
    <row r="15" spans="1:7" ht="15.75" x14ac:dyDescent="0.25">
      <c r="A15" s="10" t="s">
        <v>14</v>
      </c>
      <c r="B15" s="11">
        <v>0</v>
      </c>
      <c r="C15" s="13">
        <v>0</v>
      </c>
      <c r="D15" s="12"/>
      <c r="E15" s="12"/>
      <c r="F15" s="19"/>
      <c r="G15" s="19"/>
    </row>
    <row r="16" spans="1:7" ht="15.75" x14ac:dyDescent="0.25">
      <c r="A16" s="10" t="s">
        <v>15</v>
      </c>
      <c r="B16" s="11">
        <f>SUM(B12:B15)</f>
        <v>21525</v>
      </c>
      <c r="C16" s="13">
        <f>SUM(C12:C14)</f>
        <v>109778280.38000001</v>
      </c>
      <c r="D16" s="12">
        <f>SUM(D12:D14)</f>
        <v>1</v>
      </c>
      <c r="E16" s="12">
        <f>SUM(E12:E14)</f>
        <v>0.99999999999999989</v>
      </c>
      <c r="F16" s="19"/>
      <c r="G16" s="19"/>
    </row>
    <row r="17" spans="1:7" s="17" customFormat="1" ht="18.75" x14ac:dyDescent="0.3">
      <c r="A17" s="16"/>
      <c r="B17" s="14"/>
      <c r="C17" s="15"/>
      <c r="F17" s="19"/>
      <c r="G17" s="19"/>
    </row>
    <row r="18" spans="1:7" ht="18.75" x14ac:dyDescent="0.3">
      <c r="A18" s="2"/>
      <c r="B18" s="14"/>
      <c r="C18" s="15"/>
    </row>
    <row r="19" spans="1:7" ht="18.75" x14ac:dyDescent="0.3">
      <c r="A19" s="2" t="s">
        <v>10</v>
      </c>
      <c r="D19" t="s">
        <v>10</v>
      </c>
    </row>
    <row r="20" spans="1:7" x14ac:dyDescent="0.25">
      <c r="A20" s="5" t="s">
        <v>10</v>
      </c>
    </row>
    <row r="21" spans="1:7" ht="18.75" x14ac:dyDescent="0.3">
      <c r="A21" s="2"/>
    </row>
    <row r="22" spans="1:7" ht="15.75" x14ac:dyDescent="0.25">
      <c r="A22" s="6"/>
    </row>
    <row r="23" spans="1:7" x14ac:dyDescent="0.25">
      <c r="B23"/>
    </row>
    <row r="24" spans="1:7" x14ac:dyDescent="0.25">
      <c r="B24"/>
    </row>
    <row r="25" spans="1:7" x14ac:dyDescent="0.25">
      <c r="B25"/>
    </row>
    <row r="26" spans="1:7" x14ac:dyDescent="0.25">
      <c r="B26"/>
    </row>
    <row r="27" spans="1:7" x14ac:dyDescent="0.25">
      <c r="B27"/>
    </row>
    <row r="28" spans="1:7" x14ac:dyDescent="0.25">
      <c r="B28"/>
    </row>
    <row r="29" spans="1:7" x14ac:dyDescent="0.25">
      <c r="B29"/>
    </row>
    <row r="30" spans="1:7" x14ac:dyDescent="0.25">
      <c r="B30"/>
    </row>
    <row r="31" spans="1:7" x14ac:dyDescent="0.25">
      <c r="B31"/>
    </row>
    <row r="32" spans="1:7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</sheetData>
  <mergeCells count="5">
    <mergeCell ref="A1:D1"/>
    <mergeCell ref="A2:D2"/>
    <mergeCell ref="A4:D4"/>
    <mergeCell ref="A6:D6"/>
    <mergeCell ref="A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XFD1048576"/>
    </sheetView>
  </sheetViews>
  <sheetFormatPr defaultRowHeight="15" x14ac:dyDescent="0.25"/>
  <cols>
    <col min="1" max="1" width="30" style="25" customWidth="1"/>
    <col min="2" max="2" width="17.28515625" style="25" customWidth="1"/>
    <col min="3" max="3" width="15" style="25" customWidth="1"/>
    <col min="4" max="4" width="16.85546875" style="25" bestFit="1" customWidth="1"/>
    <col min="5" max="5" width="10" style="25" bestFit="1" customWidth="1"/>
    <col min="6" max="16384" width="9.140625" style="25"/>
  </cols>
  <sheetData>
    <row r="1" spans="1:4" ht="15" customHeight="1" x14ac:dyDescent="0.25"/>
    <row r="2" spans="1:4" ht="15" customHeight="1" x14ac:dyDescent="0.25">
      <c r="B2" s="26"/>
      <c r="D2" s="27" t="s">
        <v>17</v>
      </c>
    </row>
    <row r="3" spans="1:4" ht="15" customHeight="1" x14ac:dyDescent="0.25">
      <c r="A3" s="28"/>
    </row>
    <row r="4" spans="1:4" ht="15" customHeight="1" x14ac:dyDescent="0.25">
      <c r="B4" s="27" t="s">
        <v>18</v>
      </c>
    </row>
    <row r="5" spans="1:4" ht="15" customHeight="1" x14ac:dyDescent="0.25">
      <c r="A5" s="29"/>
    </row>
    <row r="6" spans="1:4" ht="15" customHeight="1" x14ac:dyDescent="0.25">
      <c r="A6" s="30" t="s">
        <v>19</v>
      </c>
    </row>
    <row r="7" spans="1:4" ht="15" customHeight="1" x14ac:dyDescent="0.25">
      <c r="A7" s="30" t="s">
        <v>20</v>
      </c>
    </row>
    <row r="8" spans="1:4" ht="15" customHeight="1" x14ac:dyDescent="0.25">
      <c r="A8" s="31"/>
    </row>
    <row r="9" spans="1:4" ht="15" customHeight="1" x14ac:dyDescent="0.25">
      <c r="A9" s="32" t="s">
        <v>21</v>
      </c>
    </row>
    <row r="10" spans="1:4" ht="15" customHeight="1" x14ac:dyDescent="0.25">
      <c r="A10" s="32" t="s">
        <v>22</v>
      </c>
    </row>
    <row r="11" spans="1:4" ht="15" customHeight="1" x14ac:dyDescent="0.25">
      <c r="A11" s="33"/>
    </row>
    <row r="12" spans="1:4" ht="15" customHeight="1" x14ac:dyDescent="0.25">
      <c r="A12" s="33" t="s">
        <v>23</v>
      </c>
      <c r="B12" s="34" t="s">
        <v>24</v>
      </c>
    </row>
    <row r="13" spans="1:4" ht="15" customHeight="1" x14ac:dyDescent="0.25">
      <c r="A13" s="33"/>
    </row>
    <row r="14" spans="1:4" ht="15" customHeight="1" x14ac:dyDescent="0.25">
      <c r="A14" s="33" t="s">
        <v>25</v>
      </c>
      <c r="B14" s="34" t="s">
        <v>26</v>
      </c>
    </row>
    <row r="15" spans="1:4" ht="15" customHeight="1" x14ac:dyDescent="0.25">
      <c r="A15" s="33"/>
    </row>
    <row r="16" spans="1:4" ht="15" customHeight="1" x14ac:dyDescent="0.25">
      <c r="A16" s="33" t="s">
        <v>27</v>
      </c>
      <c r="B16" s="34" t="s">
        <v>28</v>
      </c>
    </row>
    <row r="17" spans="1:4" ht="15.75" thickBot="1" x14ac:dyDescent="0.3">
      <c r="A17" s="33"/>
    </row>
    <row r="18" spans="1:4" ht="45.75" thickBot="1" x14ac:dyDescent="0.3">
      <c r="A18" s="35" t="s">
        <v>4</v>
      </c>
      <c r="B18" s="35" t="s">
        <v>5</v>
      </c>
      <c r="C18" s="35" t="s">
        <v>6</v>
      </c>
      <c r="D18" s="36" t="s">
        <v>29</v>
      </c>
    </row>
    <row r="19" spans="1:4" ht="30.75" thickBot="1" x14ac:dyDescent="0.3">
      <c r="A19" s="37" t="s">
        <v>30</v>
      </c>
      <c r="B19" s="38">
        <f>21647</f>
        <v>21647</v>
      </c>
      <c r="C19" s="39">
        <f>131079364</f>
        <v>131079364</v>
      </c>
      <c r="D19" s="40">
        <v>1</v>
      </c>
    </row>
    <row r="20" spans="1:4" ht="15.75" thickBot="1" x14ac:dyDescent="0.3">
      <c r="A20" s="41" t="s">
        <v>31</v>
      </c>
      <c r="B20" s="42">
        <f>9128</f>
        <v>9128</v>
      </c>
      <c r="C20" s="43">
        <v>93316095.049999997</v>
      </c>
      <c r="D20" s="44">
        <f>B20/B19</f>
        <v>0.42167505889961659</v>
      </c>
    </row>
    <row r="21" spans="1:4" ht="30.75" thickBot="1" x14ac:dyDescent="0.3">
      <c r="A21" s="41" t="s">
        <v>32</v>
      </c>
      <c r="B21" s="42">
        <v>9140</v>
      </c>
      <c r="C21" s="43">
        <v>26978406.93</v>
      </c>
      <c r="D21" s="44">
        <f>B21/B19</f>
        <v>0.4222294082320876</v>
      </c>
    </row>
    <row r="22" spans="1:4" ht="45.75" thickBot="1" x14ac:dyDescent="0.3">
      <c r="A22" s="45" t="s">
        <v>33</v>
      </c>
      <c r="B22" s="46"/>
      <c r="C22" s="47"/>
      <c r="D22" s="44"/>
    </row>
    <row r="23" spans="1:4" ht="45.75" thickBot="1" x14ac:dyDescent="0.3">
      <c r="A23" s="48" t="s">
        <v>34</v>
      </c>
      <c r="B23" s="49">
        <v>3379</v>
      </c>
      <c r="C23" s="43">
        <v>10784861.6</v>
      </c>
      <c r="D23" s="50">
        <f>B23/B19</f>
        <v>0.15609553286829583</v>
      </c>
    </row>
    <row r="24" spans="1:4" ht="30.75" thickBot="1" x14ac:dyDescent="0.3">
      <c r="A24" s="51" t="s">
        <v>35</v>
      </c>
      <c r="B24" s="52" t="s">
        <v>36</v>
      </c>
      <c r="C24" s="53"/>
      <c r="D24" s="52" t="s">
        <v>36</v>
      </c>
    </row>
    <row r="25" spans="1:4" ht="30.75" thickBot="1" x14ac:dyDescent="0.3">
      <c r="A25" s="54" t="s">
        <v>37</v>
      </c>
      <c r="B25" s="52" t="s">
        <v>36</v>
      </c>
      <c r="C25" s="55"/>
      <c r="D25" s="52" t="s">
        <v>36</v>
      </c>
    </row>
    <row r="26" spans="1:4" x14ac:dyDescent="0.25">
      <c r="A26" s="33"/>
    </row>
    <row r="28" spans="1:4" x14ac:dyDescent="0.25">
      <c r="A28" s="28" t="s">
        <v>38</v>
      </c>
    </row>
    <row r="29" spans="1:4" x14ac:dyDescent="0.25">
      <c r="A29" s="28" t="s">
        <v>39</v>
      </c>
    </row>
    <row r="30" spans="1:4" x14ac:dyDescent="0.25">
      <c r="A30" s="28" t="s">
        <v>40</v>
      </c>
    </row>
    <row r="31" spans="1:4" x14ac:dyDescent="0.25">
      <c r="A31" s="56">
        <v>42926</v>
      </c>
    </row>
    <row r="32" spans="1:4" x14ac:dyDescent="0.25">
      <c r="A32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XFD1048576"/>
    </sheetView>
  </sheetViews>
  <sheetFormatPr defaultRowHeight="15" x14ac:dyDescent="0.25"/>
  <cols>
    <col min="1" max="1" width="30" style="25" customWidth="1"/>
    <col min="2" max="2" width="17.28515625" style="25" customWidth="1"/>
    <col min="3" max="3" width="15" style="25" customWidth="1"/>
    <col min="4" max="4" width="16.85546875" style="25" bestFit="1" customWidth="1"/>
    <col min="5" max="5" width="10" style="25" bestFit="1" customWidth="1"/>
    <col min="6" max="7" width="9.140625" style="25"/>
    <col min="8" max="8" width="13.140625" style="25" bestFit="1" customWidth="1"/>
    <col min="9" max="10" width="11.85546875" style="25" bestFit="1" customWidth="1"/>
    <col min="11" max="16384" width="9.140625" style="25"/>
  </cols>
  <sheetData>
    <row r="1" spans="1:4" ht="15" customHeight="1" x14ac:dyDescent="0.25"/>
    <row r="2" spans="1:4" ht="15" customHeight="1" x14ac:dyDescent="0.25">
      <c r="B2" s="26"/>
      <c r="D2" s="27" t="s">
        <v>17</v>
      </c>
    </row>
    <row r="3" spans="1:4" ht="15" customHeight="1" x14ac:dyDescent="0.25">
      <c r="A3" s="28"/>
    </row>
    <row r="4" spans="1:4" ht="15" customHeight="1" x14ac:dyDescent="0.25">
      <c r="B4" s="27" t="s">
        <v>18</v>
      </c>
    </row>
    <row r="5" spans="1:4" ht="15" customHeight="1" x14ac:dyDescent="0.25">
      <c r="A5" s="29"/>
    </row>
    <row r="6" spans="1:4" ht="15" customHeight="1" x14ac:dyDescent="0.25">
      <c r="A6" s="30" t="s">
        <v>19</v>
      </c>
    </row>
    <row r="7" spans="1:4" ht="15" customHeight="1" x14ac:dyDescent="0.25">
      <c r="A7" s="30" t="s">
        <v>20</v>
      </c>
    </row>
    <row r="8" spans="1:4" ht="15" customHeight="1" x14ac:dyDescent="0.25">
      <c r="A8" s="31"/>
    </row>
    <row r="9" spans="1:4" ht="15" customHeight="1" x14ac:dyDescent="0.25">
      <c r="A9" s="32" t="s">
        <v>21</v>
      </c>
    </row>
    <row r="10" spans="1:4" ht="15" customHeight="1" x14ac:dyDescent="0.25">
      <c r="A10" s="32" t="s">
        <v>22</v>
      </c>
    </row>
    <row r="11" spans="1:4" ht="15" customHeight="1" x14ac:dyDescent="0.25">
      <c r="A11" s="33"/>
    </row>
    <row r="12" spans="1:4" ht="15" customHeight="1" x14ac:dyDescent="0.25">
      <c r="A12" s="33" t="s">
        <v>23</v>
      </c>
      <c r="B12" s="34" t="s">
        <v>24</v>
      </c>
    </row>
    <row r="13" spans="1:4" ht="15" customHeight="1" x14ac:dyDescent="0.25">
      <c r="A13" s="33"/>
    </row>
    <row r="14" spans="1:4" ht="15" customHeight="1" x14ac:dyDescent="0.25">
      <c r="A14" s="33" t="s">
        <v>25</v>
      </c>
      <c r="B14" s="34" t="s">
        <v>26</v>
      </c>
    </row>
    <row r="15" spans="1:4" ht="15" customHeight="1" x14ac:dyDescent="0.25">
      <c r="A15" s="33"/>
    </row>
    <row r="16" spans="1:4" ht="15" customHeight="1" x14ac:dyDescent="0.25">
      <c r="A16" s="33" t="s">
        <v>27</v>
      </c>
      <c r="B16" s="34" t="s">
        <v>41</v>
      </c>
    </row>
    <row r="17" spans="1:4" ht="15.75" thickBot="1" x14ac:dyDescent="0.3">
      <c r="A17" s="33"/>
    </row>
    <row r="18" spans="1:4" ht="45.75" thickBot="1" x14ac:dyDescent="0.3">
      <c r="A18" s="35" t="s">
        <v>4</v>
      </c>
      <c r="B18" s="35" t="s">
        <v>5</v>
      </c>
      <c r="C18" s="35" t="s">
        <v>6</v>
      </c>
      <c r="D18" s="36" t="s">
        <v>29</v>
      </c>
    </row>
    <row r="19" spans="1:4" ht="30.75" thickBot="1" x14ac:dyDescent="0.3">
      <c r="A19" s="37" t="s">
        <v>30</v>
      </c>
      <c r="B19" s="38">
        <f>SUM(B20:B23)</f>
        <v>20915</v>
      </c>
      <c r="C19" s="39">
        <f>SUM(C20:C23)</f>
        <v>128980216.5</v>
      </c>
      <c r="D19" s="40"/>
    </row>
    <row r="20" spans="1:4" ht="15.75" thickBot="1" x14ac:dyDescent="0.3">
      <c r="A20" s="41" t="s">
        <v>31</v>
      </c>
      <c r="B20" s="42">
        <f>9058</f>
        <v>9058</v>
      </c>
      <c r="C20" s="43">
        <f>86243183.5</f>
        <v>86243183.5</v>
      </c>
      <c r="D20" s="44">
        <f>B20/B19</f>
        <v>0.43308630169734641</v>
      </c>
    </row>
    <row r="21" spans="1:4" ht="30.75" thickBot="1" x14ac:dyDescent="0.3">
      <c r="A21" s="41" t="s">
        <v>32</v>
      </c>
      <c r="B21" s="42">
        <f>8791</f>
        <v>8791</v>
      </c>
      <c r="C21" s="43">
        <f>28941816</f>
        <v>28941816</v>
      </c>
      <c r="D21" s="44">
        <f>B21/B19</f>
        <v>0.42032034425053788</v>
      </c>
    </row>
    <row r="22" spans="1:4" ht="45.75" thickBot="1" x14ac:dyDescent="0.3">
      <c r="A22" s="45" t="s">
        <v>33</v>
      </c>
      <c r="B22" s="46" t="s">
        <v>10</v>
      </c>
      <c r="D22" s="44"/>
    </row>
    <row r="23" spans="1:4" ht="45.75" thickBot="1" x14ac:dyDescent="0.3">
      <c r="A23" s="48" t="s">
        <v>34</v>
      </c>
      <c r="B23" s="49">
        <f>3066</f>
        <v>3066</v>
      </c>
      <c r="C23" s="47">
        <f>13795217</f>
        <v>13795217</v>
      </c>
      <c r="D23" s="50">
        <f>B23/B19</f>
        <v>0.14659335405211571</v>
      </c>
    </row>
    <row r="24" spans="1:4" ht="30.75" thickBot="1" x14ac:dyDescent="0.3">
      <c r="A24" s="51" t="s">
        <v>35</v>
      </c>
      <c r="B24" s="52" t="s">
        <v>36</v>
      </c>
      <c r="C24" s="53"/>
      <c r="D24" s="52" t="s">
        <v>36</v>
      </c>
    </row>
    <row r="25" spans="1:4" ht="30.75" thickBot="1" x14ac:dyDescent="0.3">
      <c r="A25" s="54" t="s">
        <v>37</v>
      </c>
      <c r="B25" s="52" t="s">
        <v>36</v>
      </c>
      <c r="C25" s="55"/>
      <c r="D25" s="52" t="s">
        <v>36</v>
      </c>
    </row>
    <row r="26" spans="1:4" x14ac:dyDescent="0.25">
      <c r="A26" s="33"/>
    </row>
    <row r="28" spans="1:4" x14ac:dyDescent="0.25">
      <c r="A28" s="28"/>
    </row>
    <row r="29" spans="1:4" x14ac:dyDescent="0.25">
      <c r="A29" s="28"/>
    </row>
    <row r="30" spans="1:4" x14ac:dyDescent="0.25">
      <c r="A30" s="28" t="s">
        <v>40</v>
      </c>
    </row>
    <row r="31" spans="1:4" x14ac:dyDescent="0.25">
      <c r="A31" s="56">
        <v>43018</v>
      </c>
    </row>
    <row r="32" spans="1:4" x14ac:dyDescent="0.25">
      <c r="A3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sqref="A1:XFD1048576"/>
    </sheetView>
  </sheetViews>
  <sheetFormatPr defaultRowHeight="15" x14ac:dyDescent="0.25"/>
  <cols>
    <col min="1" max="1" width="30" style="25" customWidth="1"/>
    <col min="2" max="2" width="17.28515625" style="25" customWidth="1"/>
    <col min="3" max="3" width="15" style="25" customWidth="1"/>
    <col min="4" max="4" width="16.85546875" style="25" bestFit="1" customWidth="1"/>
    <col min="5" max="5" width="10" style="25" bestFit="1" customWidth="1"/>
    <col min="6" max="7" width="9.140625" style="25"/>
    <col min="8" max="8" width="13.140625" style="25" bestFit="1" customWidth="1"/>
    <col min="9" max="10" width="11.85546875" style="25" bestFit="1" customWidth="1"/>
    <col min="11" max="16384" width="9.140625" style="25"/>
  </cols>
  <sheetData>
    <row r="1" spans="1:4" ht="15" customHeight="1" x14ac:dyDescent="0.25"/>
    <row r="2" spans="1:4" ht="15" customHeight="1" x14ac:dyDescent="0.25">
      <c r="B2" s="26"/>
      <c r="D2" s="27" t="s">
        <v>17</v>
      </c>
    </row>
    <row r="3" spans="1:4" ht="15" customHeight="1" x14ac:dyDescent="0.25">
      <c r="A3" s="28"/>
    </row>
    <row r="4" spans="1:4" ht="15" customHeight="1" x14ac:dyDescent="0.25">
      <c r="B4" s="27" t="s">
        <v>18</v>
      </c>
    </row>
    <row r="5" spans="1:4" ht="15" customHeight="1" x14ac:dyDescent="0.25">
      <c r="A5" s="29"/>
    </row>
    <row r="6" spans="1:4" ht="15" customHeight="1" x14ac:dyDescent="0.25">
      <c r="A6" s="30" t="s">
        <v>19</v>
      </c>
    </row>
    <row r="7" spans="1:4" ht="15" customHeight="1" x14ac:dyDescent="0.25">
      <c r="A7" s="30" t="s">
        <v>20</v>
      </c>
    </row>
    <row r="8" spans="1:4" ht="15" customHeight="1" x14ac:dyDescent="0.25">
      <c r="A8" s="31"/>
    </row>
    <row r="9" spans="1:4" ht="15" customHeight="1" x14ac:dyDescent="0.25">
      <c r="A9" s="32" t="s">
        <v>21</v>
      </c>
    </row>
    <row r="10" spans="1:4" ht="15" customHeight="1" x14ac:dyDescent="0.25">
      <c r="A10" s="32" t="s">
        <v>22</v>
      </c>
    </row>
    <row r="11" spans="1:4" ht="15" customHeight="1" x14ac:dyDescent="0.25">
      <c r="A11" s="33"/>
    </row>
    <row r="12" spans="1:4" ht="15" customHeight="1" x14ac:dyDescent="0.25">
      <c r="A12" s="33" t="s">
        <v>23</v>
      </c>
      <c r="B12" s="34" t="s">
        <v>24</v>
      </c>
    </row>
    <row r="13" spans="1:4" ht="15" customHeight="1" x14ac:dyDescent="0.25">
      <c r="A13" s="33"/>
    </row>
    <row r="14" spans="1:4" ht="15" customHeight="1" x14ac:dyDescent="0.25">
      <c r="A14" s="33" t="s">
        <v>25</v>
      </c>
      <c r="B14" s="34" t="s">
        <v>26</v>
      </c>
    </row>
    <row r="15" spans="1:4" ht="15" customHeight="1" x14ac:dyDescent="0.25">
      <c r="A15" s="33"/>
    </row>
    <row r="16" spans="1:4" ht="15" customHeight="1" x14ac:dyDescent="0.25">
      <c r="A16" s="33" t="s">
        <v>27</v>
      </c>
      <c r="B16" s="34" t="s">
        <v>42</v>
      </c>
    </row>
    <row r="17" spans="1:4" ht="15.75" thickBot="1" x14ac:dyDescent="0.3">
      <c r="A17" s="33"/>
    </row>
    <row r="18" spans="1:4" ht="45.75" thickBot="1" x14ac:dyDescent="0.3">
      <c r="A18" s="35" t="s">
        <v>4</v>
      </c>
      <c r="B18" s="35" t="s">
        <v>5</v>
      </c>
      <c r="C18" s="35" t="s">
        <v>6</v>
      </c>
      <c r="D18" s="36" t="s">
        <v>29</v>
      </c>
    </row>
    <row r="19" spans="1:4" ht="30.75" thickBot="1" x14ac:dyDescent="0.3">
      <c r="A19" s="37" t="s">
        <v>30</v>
      </c>
      <c r="B19" s="38">
        <f>SUM(B20:B23)</f>
        <v>23133</v>
      </c>
      <c r="C19" s="39">
        <f>SUM(C20:C23)</f>
        <v>187086738</v>
      </c>
      <c r="D19" s="40">
        <f>SUM(D20:D23)</f>
        <v>0.99999999999999989</v>
      </c>
    </row>
    <row r="20" spans="1:4" ht="15.75" thickBot="1" x14ac:dyDescent="0.3">
      <c r="A20" s="41" t="s">
        <v>31</v>
      </c>
      <c r="B20" s="42">
        <v>10213</v>
      </c>
      <c r="C20" s="43">
        <f>145015312</f>
        <v>145015312</v>
      </c>
      <c r="D20" s="44">
        <f>B20/B19</f>
        <v>0.44149051139065404</v>
      </c>
    </row>
    <row r="21" spans="1:4" ht="30.75" thickBot="1" x14ac:dyDescent="0.3">
      <c r="A21" s="57" t="s">
        <v>32</v>
      </c>
      <c r="B21" s="58">
        <v>9486</v>
      </c>
      <c r="C21" s="59">
        <f>26933853</f>
        <v>26933853</v>
      </c>
      <c r="D21" s="44">
        <f>B21/B19</f>
        <v>0.4100635455842303</v>
      </c>
    </row>
    <row r="22" spans="1:4" ht="45.75" thickBot="1" x14ac:dyDescent="0.3">
      <c r="A22" s="45" t="s">
        <v>33</v>
      </c>
      <c r="B22" s="60">
        <v>0</v>
      </c>
      <c r="C22" s="61">
        <f>0</f>
        <v>0</v>
      </c>
      <c r="D22" s="44">
        <f>0</f>
        <v>0</v>
      </c>
    </row>
    <row r="23" spans="1:4" ht="45.75" thickBot="1" x14ac:dyDescent="0.3">
      <c r="A23" s="48" t="s">
        <v>34</v>
      </c>
      <c r="B23" s="62">
        <v>3434</v>
      </c>
      <c r="C23" s="63">
        <f>15137573</f>
        <v>15137573</v>
      </c>
      <c r="D23" s="50">
        <f>B23/B19</f>
        <v>0.14844594302511563</v>
      </c>
    </row>
    <row r="24" spans="1:4" ht="30.75" thickBot="1" x14ac:dyDescent="0.3">
      <c r="A24" s="51" t="s">
        <v>35</v>
      </c>
      <c r="B24" s="52">
        <f>0</f>
        <v>0</v>
      </c>
      <c r="C24" s="53">
        <f>0</f>
        <v>0</v>
      </c>
      <c r="D24" s="52" t="s">
        <v>36</v>
      </c>
    </row>
    <row r="25" spans="1:4" ht="30.75" thickBot="1" x14ac:dyDescent="0.3">
      <c r="A25" s="54" t="s">
        <v>37</v>
      </c>
      <c r="B25" s="52">
        <f>0</f>
        <v>0</v>
      </c>
      <c r="C25" s="55">
        <f>0</f>
        <v>0</v>
      </c>
      <c r="D25" s="52" t="s">
        <v>36</v>
      </c>
    </row>
    <row r="26" spans="1:4" x14ac:dyDescent="0.25">
      <c r="A26" s="33"/>
    </row>
    <row r="28" spans="1:4" x14ac:dyDescent="0.25">
      <c r="A28" s="28" t="s">
        <v>10</v>
      </c>
    </row>
    <row r="29" spans="1:4" x14ac:dyDescent="0.25">
      <c r="A29" s="28" t="s">
        <v>10</v>
      </c>
    </row>
    <row r="30" spans="1:4" x14ac:dyDescent="0.25">
      <c r="A30" s="28" t="s">
        <v>10</v>
      </c>
    </row>
    <row r="31" spans="1:4" x14ac:dyDescent="0.25">
      <c r="A31" s="56" t="s">
        <v>10</v>
      </c>
    </row>
    <row r="32" spans="1:4" x14ac:dyDescent="0.25">
      <c r="A32" s="28"/>
    </row>
    <row r="44" spans="1:4" x14ac:dyDescent="0.25">
      <c r="A44"/>
      <c r="B44"/>
      <c r="C44"/>
      <c r="D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Q1 - Prompt Payments Return</vt:lpstr>
      <vt:lpstr>Q2 - Prompt Payments Return</vt:lpstr>
      <vt:lpstr>Q3 - Prompt Payments Return</vt:lpstr>
      <vt:lpstr>Q4 - Prompt Payments Return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2021-01-08T13:17:37Z</dcterms:modified>
</cp:coreProperties>
</file>