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994\Documents\New Site\council\returns and prompt\2018\Prompt\"/>
    </mc:Choice>
  </mc:AlternateContent>
  <bookViews>
    <workbookView xWindow="0" yWindow="0" windowWidth="28800" windowHeight="12300" activeTab="3"/>
  </bookViews>
  <sheets>
    <sheet name="Q1 - Prompt Payments Return" sheetId="1" r:id="rId1"/>
    <sheet name="Q2 - Prompt Payments Return" sheetId="2" r:id="rId2"/>
    <sheet name="Q3 - Prompt Payments Return" sheetId="3" r:id="rId3"/>
    <sheet name="Q4 - Prompt Payments Return" sheetId="4" r:id="rId4"/>
  </sheets>
  <definedNames>
    <definedName name="_xlnm.Print_Area" localSheetId="0">'Q1 - Prompt Payments Return'!$A$1:$D$33</definedName>
  </definedNames>
  <calcPr calcId="162913"/>
</workbook>
</file>

<file path=xl/calcChain.xml><?xml version="1.0" encoding="utf-8"?>
<calcChain xmlns="http://schemas.openxmlformats.org/spreadsheetml/2006/main">
  <c r="C25" i="4" l="1"/>
  <c r="B25" i="4"/>
  <c r="B23" i="4"/>
  <c r="D23" i="4" s="1"/>
  <c r="D22" i="4"/>
  <c r="B21" i="4"/>
  <c r="D21" i="4" s="1"/>
  <c r="B20" i="4"/>
  <c r="C19" i="4"/>
  <c r="B19" i="4"/>
  <c r="D20" i="4" s="1"/>
  <c r="D19" i="4" l="1"/>
  <c r="C25" i="3" l="1"/>
  <c r="B25" i="3"/>
  <c r="C24" i="3"/>
  <c r="B24" i="3"/>
  <c r="C23" i="3"/>
  <c r="D22" i="3"/>
  <c r="C21" i="3"/>
  <c r="B21" i="3"/>
  <c r="C20" i="3"/>
  <c r="C19" i="3" s="1"/>
  <c r="B20" i="3"/>
  <c r="B19" i="3" l="1"/>
  <c r="D23" i="3" s="1"/>
  <c r="C25" i="2"/>
  <c r="B25" i="2"/>
  <c r="C24" i="2"/>
  <c r="B24" i="2"/>
  <c r="D23" i="2"/>
  <c r="D22" i="2"/>
  <c r="C22" i="2"/>
  <c r="D20" i="2"/>
  <c r="C19" i="2"/>
  <c r="B19" i="2"/>
  <c r="D21" i="2" s="1"/>
  <c r="D19" i="2" s="1"/>
  <c r="D21" i="3" l="1"/>
  <c r="D20" i="3"/>
  <c r="D19" i="3" s="1"/>
  <c r="C23" i="1"/>
  <c r="C21" i="1"/>
  <c r="C20" i="1"/>
  <c r="B23" i="1"/>
  <c r="B21" i="1"/>
  <c r="B20" i="1"/>
  <c r="D22" i="1"/>
  <c r="C22" i="1"/>
  <c r="C25" i="1"/>
  <c r="C24" i="1"/>
  <c r="B25" i="1"/>
  <c r="B24" i="1"/>
  <c r="B19" i="1" l="1"/>
  <c r="D21" i="1" s="1"/>
  <c r="C19" i="1"/>
  <c r="D23" i="1"/>
  <c r="D20" i="1" l="1"/>
  <c r="D19" i="1" s="1"/>
</calcChain>
</file>

<file path=xl/sharedStrings.xml><?xml version="1.0" encoding="utf-8"?>
<sst xmlns="http://schemas.openxmlformats.org/spreadsheetml/2006/main" count="112" uniqueCount="32">
  <si>
    <t>Details</t>
  </si>
  <si>
    <t>Number</t>
  </si>
  <si>
    <t>Value (€)</t>
  </si>
  <si>
    <t>APPENDIX  1(b)</t>
  </si>
  <si>
    <t>Prompt Payments by Public Sector Bodies</t>
  </si>
  <si>
    <t>Parent Government Department:</t>
  </si>
  <si>
    <t>Public Sector Body:</t>
  </si>
  <si>
    <t xml:space="preserve">Quarterly Period Covered:  </t>
  </si>
  <si>
    <t>Total payments made in Quarter</t>
  </si>
  <si>
    <t>Payments made within 15 days</t>
  </si>
  <si>
    <t>Amount of late payment interest (LPI) paid in Quarter</t>
  </si>
  <si>
    <t>N/A</t>
  </si>
  <si>
    <t>Amount of compensation costs paid in Quarter</t>
  </si>
  <si>
    <t xml:space="preserve">Signed:  </t>
  </si>
  <si>
    <t xml:space="preserve">Date:  </t>
  </si>
  <si>
    <t xml:space="preserve">Reporting Template pursuant to Government Decision  S29296 of 2 and 8 March 2011 </t>
  </si>
  <si>
    <t>and 28 March 2017 by:</t>
  </si>
  <si>
    <t xml:space="preserve">The Health Service Executive, the Local Authorities, State Agencies and all other </t>
  </si>
  <si>
    <t>Public Sector Bodies, (excluding Commercial Semi State bodies)</t>
  </si>
  <si>
    <t>Percentage (%) of total number of payments made</t>
  </si>
  <si>
    <t>Payments made within 16 days to 30 days</t>
  </si>
  <si>
    <r>
      <t xml:space="preserve">Payments made in excess of 30 days that were </t>
    </r>
    <r>
      <rPr>
        <b/>
        <u/>
        <sz val="11"/>
        <rFont val="Calibri"/>
        <family val="2"/>
        <scheme val="minor"/>
      </rPr>
      <t>subject</t>
    </r>
    <r>
      <rPr>
        <b/>
        <sz val="11"/>
        <rFont val="Calibri"/>
        <family val="2"/>
        <scheme val="minor"/>
      </rPr>
      <t xml:space="preserve"> to LPI and compensation costs</t>
    </r>
  </si>
  <si>
    <r>
      <t xml:space="preserve">Payments made in excess of 30 days that were </t>
    </r>
    <r>
      <rPr>
        <b/>
        <u/>
        <sz val="11"/>
        <rFont val="Calibri"/>
        <family val="2"/>
        <scheme val="minor"/>
      </rPr>
      <t>not subject</t>
    </r>
    <r>
      <rPr>
        <b/>
        <sz val="11"/>
        <rFont val="Calibri"/>
        <family val="2"/>
        <scheme val="minor"/>
      </rPr>
      <t xml:space="preserve"> to LPI and compensation costs</t>
    </r>
  </si>
  <si>
    <t>Department of Housing, Planning, Community &amp; Local Government.</t>
  </si>
  <si>
    <t>Allwynne O'Connor</t>
  </si>
  <si>
    <t xml:space="preserve">Dublin City Council </t>
  </si>
  <si>
    <t>1 January 2018 - 31 March 2018</t>
  </si>
  <si>
    <t>01 April 2018 - 30 June 2018</t>
  </si>
  <si>
    <t>01 July - 30 September 2018</t>
  </si>
  <si>
    <r>
      <t xml:space="preserve">Payments made in excess of 30 days that were </t>
    </r>
    <r>
      <rPr>
        <b/>
        <u/>
        <sz val="11"/>
        <rFont val="Times New Roman"/>
        <family val="1"/>
      </rPr>
      <t>subject</t>
    </r>
    <r>
      <rPr>
        <b/>
        <sz val="11"/>
        <rFont val="Times New Roman"/>
        <family val="1"/>
      </rPr>
      <t xml:space="preserve"> to LPI and compensation costs</t>
    </r>
  </si>
  <si>
    <r>
      <t xml:space="preserve">Payments made in excess of 30 days that were </t>
    </r>
    <r>
      <rPr>
        <b/>
        <u/>
        <sz val="11"/>
        <rFont val="Times New Roman"/>
        <family val="1"/>
      </rPr>
      <t>not subject</t>
    </r>
    <r>
      <rPr>
        <b/>
        <sz val="11"/>
        <rFont val="Times New Roman"/>
        <family val="1"/>
      </rPr>
      <t xml:space="preserve"> to LPI and compensation costs</t>
    </r>
  </si>
  <si>
    <t>01 October 2018 - 30th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</si>
</sst>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* #,##0.00_-;\-&quot;€&quot;* #,##0.00_-;_-&quot;€&quot;* &quot;-&quot;??_-;_-@_-"/>
    <numFmt numFmtId="164" formatCode="_-&quot;€&quot;* #,##0_-;\-&quot;€&quot;* #,##0_-;_-&quot;€&quot;* &quot;-&quot;??_-;_-@_-"/>
    <numFmt numFmtId="165" formatCode="_-[$€-2]\ * #,##0_-;\-[$€-2]\ * #,##0_-;_-[$€-2]\ * &quot;-&quot;??_-;_-@_-"/>
  </numFmts>
  <fonts count="10" x14ac:knownFonts="1">
    <font>
      <sz val="10"/>
      <name val="Arial"/>
    </font>
    <font>
      <sz val="8"/>
      <name val="Arial"/>
      <family val="2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3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/>
    <xf numFmtId="14" fontId="3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wrapText="1"/>
    </xf>
    <xf numFmtId="164" fontId="3" fillId="2" borderId="2" xfId="2" applyNumberFormat="1" applyFont="1" applyFill="1" applyBorder="1" applyAlignment="1">
      <alignment wrapText="1"/>
    </xf>
    <xf numFmtId="9" fontId="3" fillId="2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3" fillId="0" borderId="1" xfId="2" applyNumberFormat="1" applyFont="1" applyBorder="1" applyAlignment="1">
      <alignment wrapText="1"/>
    </xf>
    <xf numFmtId="9" fontId="3" fillId="0" borderId="2" xfId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164" fontId="3" fillId="0" borderId="10" xfId="2" applyNumberFormat="1" applyFont="1" applyBorder="1" applyAlignment="1">
      <alignment wrapText="1"/>
    </xf>
    <xf numFmtId="0" fontId="3" fillId="0" borderId="8" xfId="0" applyFont="1" applyBorder="1" applyAlignment="1">
      <alignment horizontal="center"/>
    </xf>
    <xf numFmtId="44" fontId="4" fillId="0" borderId="0" xfId="2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164" fontId="3" fillId="0" borderId="1" xfId="2" applyNumberFormat="1" applyFont="1" applyBorder="1" applyAlignment="1"/>
    <xf numFmtId="9" fontId="3" fillId="3" borderId="1" xfId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164" fontId="3" fillId="0" borderId="5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165" fontId="3" fillId="2" borderId="2" xfId="2" applyNumberFormat="1" applyFont="1" applyFill="1" applyBorder="1" applyAlignment="1">
      <alignment wrapText="1"/>
    </xf>
    <xf numFmtId="9" fontId="3" fillId="2" borderId="2" xfId="1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right" vertical="top" wrapText="1"/>
    </xf>
    <xf numFmtId="165" fontId="6" fillId="3" borderId="11" xfId="0" applyNumberFormat="1" applyFont="1" applyFill="1" applyBorder="1" applyAlignment="1">
      <alignment horizontal="right" vertical="top" wrapText="1"/>
    </xf>
    <xf numFmtId="165" fontId="4" fillId="0" borderId="0" xfId="2" applyNumberFormat="1" applyFont="1" applyAlignment="1">
      <alignment horizontal="center"/>
    </xf>
    <xf numFmtId="165" fontId="3" fillId="0" borderId="5" xfId="0" applyNumberFormat="1" applyFont="1" applyBorder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wrapText="1"/>
    </xf>
    <xf numFmtId="164" fontId="7" fillId="2" borderId="2" xfId="2" applyNumberFormat="1" applyFont="1" applyFill="1" applyBorder="1" applyAlignment="1">
      <alignment horizontal="center" wrapText="1"/>
    </xf>
    <xf numFmtId="9" fontId="7" fillId="2" borderId="2" xfId="1" applyFont="1" applyFill="1" applyBorder="1" applyAlignment="1">
      <alignment horizontal="center" wrapText="1"/>
    </xf>
    <xf numFmtId="0" fontId="7" fillId="0" borderId="2" xfId="0" applyFont="1" applyBorder="1" applyAlignment="1">
      <alignment vertical="top" wrapText="1"/>
    </xf>
    <xf numFmtId="0" fontId="6" fillId="3" borderId="11" xfId="0" applyFont="1" applyFill="1" applyBorder="1" applyAlignment="1">
      <alignment horizontal="center" wrapText="1"/>
    </xf>
    <xf numFmtId="165" fontId="6" fillId="3" borderId="11" xfId="0" applyNumberFormat="1" applyFont="1" applyFill="1" applyBorder="1" applyAlignment="1">
      <alignment horizontal="center" wrapText="1"/>
    </xf>
    <xf numFmtId="9" fontId="7" fillId="0" borderId="2" xfId="1" applyFont="1" applyBorder="1" applyAlignment="1">
      <alignment horizontal="center" wrapText="1"/>
    </xf>
    <xf numFmtId="0" fontId="7" fillId="0" borderId="9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/>
    </xf>
    <xf numFmtId="165" fontId="9" fillId="0" borderId="0" xfId="2" applyNumberFormat="1" applyFont="1" applyAlignment="1">
      <alignment horizontal="center"/>
    </xf>
    <xf numFmtId="0" fontId="7" fillId="3" borderId="6" xfId="0" applyFont="1" applyFill="1" applyBorder="1" applyAlignment="1">
      <alignment vertical="top" wrapText="1"/>
    </xf>
    <xf numFmtId="9" fontId="7" fillId="3" borderId="1" xfId="1" applyFont="1" applyFill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5" xfId="0" applyFont="1" applyBorder="1" applyAlignment="1">
      <alignment horizontal="center" wrapText="1"/>
    </xf>
    <xf numFmtId="165" fontId="7" fillId="0" borderId="5" xfId="0" applyNumberFormat="1" applyFont="1" applyBorder="1" applyAlignment="1">
      <alignment wrapText="1"/>
    </xf>
    <xf numFmtId="0" fontId="7" fillId="0" borderId="3" xfId="0" applyFont="1" applyBorder="1" applyAlignment="1">
      <alignment vertical="top" wrapText="1"/>
    </xf>
    <xf numFmtId="0" fontId="7" fillId="0" borderId="5" xfId="0" applyFont="1" applyBorder="1" applyAlignment="1">
      <alignment wrapText="1"/>
    </xf>
    <xf numFmtId="0" fontId="9" fillId="0" borderId="0" xfId="0" applyFont="1"/>
    <xf numFmtId="165" fontId="3" fillId="2" borderId="2" xfId="0" applyNumberFormat="1" applyFont="1" applyFill="1" applyBorder="1" applyAlignment="1">
      <alignment horizontal="center" wrapText="1"/>
    </xf>
    <xf numFmtId="165" fontId="6" fillId="3" borderId="11" xfId="0" applyNumberFormat="1" applyFont="1" applyFill="1" applyBorder="1" applyAlignment="1">
      <alignment horizontal="right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>
      <selection activeCell="B23" sqref="B23"/>
    </sheetView>
  </sheetViews>
  <sheetFormatPr defaultRowHeight="15" x14ac:dyDescent="0.25"/>
  <cols>
    <col min="1" max="1" width="30" style="6" customWidth="1"/>
    <col min="2" max="2" width="17.28515625" style="6" customWidth="1"/>
    <col min="3" max="3" width="15" style="6" customWidth="1"/>
    <col min="4" max="4" width="16.85546875" style="6" bestFit="1" customWidth="1"/>
    <col min="5" max="5" width="10" style="6" bestFit="1" customWidth="1"/>
    <col min="6" max="7" width="9.140625" style="6"/>
    <col min="8" max="8" width="13.140625" style="6" bestFit="1" customWidth="1"/>
    <col min="9" max="10" width="11.85546875" style="6" bestFit="1" customWidth="1"/>
    <col min="11" max="16384" width="9.140625" style="6"/>
  </cols>
  <sheetData>
    <row r="1" spans="1:4" ht="15" customHeight="1" x14ac:dyDescent="0.25"/>
    <row r="2" spans="1:4" ht="15" customHeight="1" x14ac:dyDescent="0.25">
      <c r="B2" s="14"/>
      <c r="D2" s="13" t="s">
        <v>3</v>
      </c>
    </row>
    <row r="3" spans="1:4" ht="15" customHeight="1" x14ac:dyDescent="0.25">
      <c r="A3" s="1"/>
    </row>
    <row r="4" spans="1:4" ht="15" customHeight="1" x14ac:dyDescent="0.25">
      <c r="B4" s="13" t="s">
        <v>4</v>
      </c>
    </row>
    <row r="5" spans="1:4" ht="15" customHeight="1" x14ac:dyDescent="0.25">
      <c r="A5" s="3"/>
    </row>
    <row r="6" spans="1:4" ht="15" customHeight="1" x14ac:dyDescent="0.25">
      <c r="A6" s="4" t="s">
        <v>15</v>
      </c>
    </row>
    <row r="7" spans="1:4" ht="15" customHeight="1" x14ac:dyDescent="0.25">
      <c r="A7" s="4" t="s">
        <v>16</v>
      </c>
    </row>
    <row r="8" spans="1:4" ht="15" customHeight="1" x14ac:dyDescent="0.25">
      <c r="A8" s="7"/>
    </row>
    <row r="9" spans="1:4" ht="15" customHeight="1" x14ac:dyDescent="0.25">
      <c r="A9" s="2" t="s">
        <v>17</v>
      </c>
    </row>
    <row r="10" spans="1:4" ht="15" customHeight="1" x14ac:dyDescent="0.25">
      <c r="A10" s="2" t="s">
        <v>18</v>
      </c>
    </row>
    <row r="11" spans="1:4" ht="15" customHeight="1" x14ac:dyDescent="0.25">
      <c r="A11" s="5"/>
    </row>
    <row r="12" spans="1:4" ht="15" customHeight="1" x14ac:dyDescent="0.25">
      <c r="A12" s="5" t="s">
        <v>5</v>
      </c>
      <c r="B12" s="18" t="s">
        <v>23</v>
      </c>
    </row>
    <row r="13" spans="1:4" ht="15" customHeight="1" x14ac:dyDescent="0.25">
      <c r="A13" s="5"/>
    </row>
    <row r="14" spans="1:4" ht="15" customHeight="1" x14ac:dyDescent="0.25">
      <c r="A14" s="5" t="s">
        <v>6</v>
      </c>
      <c r="B14" s="18" t="s">
        <v>25</v>
      </c>
    </row>
    <row r="15" spans="1:4" ht="15" customHeight="1" x14ac:dyDescent="0.25">
      <c r="A15" s="5"/>
    </row>
    <row r="16" spans="1:4" ht="15" customHeight="1" x14ac:dyDescent="0.25">
      <c r="A16" s="5" t="s">
        <v>7</v>
      </c>
      <c r="B16" s="18" t="s">
        <v>26</v>
      </c>
    </row>
    <row r="17" spans="1:4" ht="23.25" customHeight="1" thickBot="1" x14ac:dyDescent="0.3">
      <c r="A17" s="5"/>
    </row>
    <row r="18" spans="1:4" ht="52.5" customHeight="1" thickBot="1" x14ac:dyDescent="0.3">
      <c r="A18" s="16" t="s">
        <v>0</v>
      </c>
      <c r="B18" s="16" t="s">
        <v>1</v>
      </c>
      <c r="C18" s="16" t="s">
        <v>2</v>
      </c>
      <c r="D18" s="17" t="s">
        <v>19</v>
      </c>
    </row>
    <row r="19" spans="1:4" ht="30.75" thickBot="1" x14ac:dyDescent="0.3">
      <c r="A19" s="15" t="s">
        <v>8</v>
      </c>
      <c r="B19" s="21">
        <f>SUM(B20:B23)</f>
        <v>21426</v>
      </c>
      <c r="C19" s="22">
        <f>SUM(C20:C23)</f>
        <v>137452228.28999999</v>
      </c>
      <c r="D19" s="23">
        <f>SUM(D20:D23)</f>
        <v>1</v>
      </c>
    </row>
    <row r="20" spans="1:4" ht="15.75" thickBot="1" x14ac:dyDescent="0.3">
      <c r="A20" s="10" t="s">
        <v>9</v>
      </c>
      <c r="B20" s="24">
        <f>8931</f>
        <v>8931</v>
      </c>
      <c r="C20" s="25">
        <f>104778428.1</f>
        <v>104778428.09999999</v>
      </c>
      <c r="D20" s="26">
        <f>B20/B19</f>
        <v>0.41683001960235228</v>
      </c>
    </row>
    <row r="21" spans="1:4" ht="30.75" thickBot="1" x14ac:dyDescent="0.3">
      <c r="A21" s="20" t="s">
        <v>20</v>
      </c>
      <c r="B21" s="27">
        <f>9449</f>
        <v>9449</v>
      </c>
      <c r="C21" s="28">
        <f>31013098.99</f>
        <v>31013098.989999998</v>
      </c>
      <c r="D21" s="26">
        <f>B21/B19</f>
        <v>0.44100625408382338</v>
      </c>
    </row>
    <row r="22" spans="1:4" ht="45.75" thickBot="1" x14ac:dyDescent="0.3">
      <c r="A22" s="12" t="s">
        <v>21</v>
      </c>
      <c r="B22" s="29">
        <v>0</v>
      </c>
      <c r="C22" s="30">
        <f>0</f>
        <v>0</v>
      </c>
      <c r="D22" s="26">
        <f>0</f>
        <v>0</v>
      </c>
    </row>
    <row r="23" spans="1:4" ht="48" customHeight="1" thickBot="1" x14ac:dyDescent="0.3">
      <c r="A23" s="9" t="s">
        <v>22</v>
      </c>
      <c r="B23" s="31">
        <f>3046</f>
        <v>3046</v>
      </c>
      <c r="C23" s="32">
        <f>1660701.2</f>
        <v>1660701.2</v>
      </c>
      <c r="D23" s="33">
        <f>B23/B19</f>
        <v>0.14216372631382432</v>
      </c>
    </row>
    <row r="24" spans="1:4" ht="30.75" thickBot="1" x14ac:dyDescent="0.3">
      <c r="A24" s="11" t="s">
        <v>10</v>
      </c>
      <c r="B24" s="34">
        <f>0</f>
        <v>0</v>
      </c>
      <c r="C24" s="35">
        <f>0</f>
        <v>0</v>
      </c>
      <c r="D24" s="34" t="s">
        <v>11</v>
      </c>
    </row>
    <row r="25" spans="1:4" ht="30.75" thickBot="1" x14ac:dyDescent="0.3">
      <c r="A25" s="8" t="s">
        <v>12</v>
      </c>
      <c r="B25" s="34">
        <f>0</f>
        <v>0</v>
      </c>
      <c r="C25" s="36">
        <f>0</f>
        <v>0</v>
      </c>
      <c r="D25" s="34" t="s">
        <v>11</v>
      </c>
    </row>
    <row r="26" spans="1:4" x14ac:dyDescent="0.25">
      <c r="A26" s="5"/>
    </row>
    <row r="28" spans="1:4" x14ac:dyDescent="0.25">
      <c r="A28" s="1" t="s">
        <v>13</v>
      </c>
    </row>
    <row r="29" spans="1:4" x14ac:dyDescent="0.25">
      <c r="A29" s="1" t="s">
        <v>24</v>
      </c>
    </row>
    <row r="30" spans="1:4" x14ac:dyDescent="0.25">
      <c r="A30" s="1"/>
    </row>
    <row r="31" spans="1:4" x14ac:dyDescent="0.25">
      <c r="A31" s="1" t="s">
        <v>14</v>
      </c>
    </row>
    <row r="32" spans="1:4" x14ac:dyDescent="0.25">
      <c r="A32" s="19">
        <v>43194</v>
      </c>
    </row>
    <row r="33" spans="1:4" x14ac:dyDescent="0.25">
      <c r="A33" s="1"/>
    </row>
    <row r="45" spans="1:4" x14ac:dyDescent="0.25">
      <c r="A45"/>
      <c r="B45"/>
      <c r="C45"/>
      <c r="D45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2"/>
  <sheetViews>
    <sheetView workbookViewId="0">
      <selection sqref="A1:XFD1048576"/>
    </sheetView>
  </sheetViews>
  <sheetFormatPr defaultRowHeight="15" x14ac:dyDescent="0.25"/>
  <cols>
    <col min="1" max="1" width="30" style="6" customWidth="1"/>
    <col min="2" max="2" width="17.28515625" style="6" customWidth="1"/>
    <col min="3" max="3" width="15.42578125" style="6" bestFit="1" customWidth="1"/>
    <col min="4" max="4" width="16.85546875" style="6" bestFit="1" customWidth="1"/>
    <col min="5" max="5" width="10" style="6" bestFit="1" customWidth="1"/>
    <col min="6" max="7" width="9.140625" style="6"/>
    <col min="8" max="8" width="13.140625" style="6" bestFit="1" customWidth="1"/>
    <col min="9" max="10" width="11.85546875" style="6" bestFit="1" customWidth="1"/>
    <col min="11" max="16384" width="9.140625" style="6"/>
  </cols>
  <sheetData>
    <row r="2" spans="1:4" x14ac:dyDescent="0.25">
      <c r="B2" s="14"/>
      <c r="D2" s="13" t="s">
        <v>3</v>
      </c>
    </row>
    <row r="3" spans="1:4" x14ac:dyDescent="0.25">
      <c r="A3" s="1"/>
    </row>
    <row r="4" spans="1:4" x14ac:dyDescent="0.25">
      <c r="B4" s="13" t="s">
        <v>4</v>
      </c>
    </row>
    <row r="5" spans="1:4" x14ac:dyDescent="0.25">
      <c r="A5" s="3"/>
    </row>
    <row r="6" spans="1:4" x14ac:dyDescent="0.25">
      <c r="A6" s="4" t="s">
        <v>15</v>
      </c>
    </row>
    <row r="7" spans="1:4" x14ac:dyDescent="0.25">
      <c r="A7" s="4" t="s">
        <v>16</v>
      </c>
    </row>
    <row r="8" spans="1:4" x14ac:dyDescent="0.25">
      <c r="A8" s="7"/>
    </row>
    <row r="9" spans="1:4" x14ac:dyDescent="0.25">
      <c r="A9" s="2" t="s">
        <v>17</v>
      </c>
    </row>
    <row r="10" spans="1:4" x14ac:dyDescent="0.25">
      <c r="A10" s="2" t="s">
        <v>18</v>
      </c>
    </row>
    <row r="11" spans="1:4" x14ac:dyDescent="0.25">
      <c r="A11" s="5"/>
    </row>
    <row r="12" spans="1:4" x14ac:dyDescent="0.25">
      <c r="A12" s="5" t="s">
        <v>5</v>
      </c>
      <c r="B12" s="18" t="s">
        <v>23</v>
      </c>
    </row>
    <row r="13" spans="1:4" x14ac:dyDescent="0.25">
      <c r="A13" s="5"/>
    </row>
    <row r="14" spans="1:4" x14ac:dyDescent="0.25">
      <c r="A14" s="5" t="s">
        <v>6</v>
      </c>
      <c r="B14" s="18" t="s">
        <v>25</v>
      </c>
    </row>
    <row r="15" spans="1:4" x14ac:dyDescent="0.25">
      <c r="A15" s="5"/>
    </row>
    <row r="16" spans="1:4" x14ac:dyDescent="0.25">
      <c r="A16" s="5" t="s">
        <v>7</v>
      </c>
      <c r="B16" s="18" t="s">
        <v>27</v>
      </c>
    </row>
    <row r="17" spans="1:4" ht="15.75" thickBot="1" x14ac:dyDescent="0.3">
      <c r="A17" s="5"/>
    </row>
    <row r="18" spans="1:4" ht="45.75" thickBot="1" x14ac:dyDescent="0.3">
      <c r="A18" s="16" t="s">
        <v>0</v>
      </c>
      <c r="B18" s="16" t="s">
        <v>1</v>
      </c>
      <c r="C18" s="16" t="s">
        <v>2</v>
      </c>
      <c r="D18" s="17" t="s">
        <v>19</v>
      </c>
    </row>
    <row r="19" spans="1:4" ht="30.75" thickBot="1" x14ac:dyDescent="0.3">
      <c r="A19" s="15" t="s">
        <v>8</v>
      </c>
      <c r="B19" s="21">
        <f>SUM(B20:B23)</f>
        <v>22444</v>
      </c>
      <c r="C19" s="37">
        <f>SUM(C20:C23)</f>
        <v>155297862.07468599</v>
      </c>
      <c r="D19" s="38">
        <f>SUM(D20:D23)</f>
        <v>1</v>
      </c>
    </row>
    <row r="20" spans="1:4" ht="16.5" thickBot="1" x14ac:dyDescent="0.3">
      <c r="A20" s="10" t="s">
        <v>9</v>
      </c>
      <c r="B20" s="39">
        <v>9371</v>
      </c>
      <c r="C20" s="40">
        <v>100669245.73443</v>
      </c>
      <c r="D20" s="26">
        <f>B20/B19</f>
        <v>0.41752806986276958</v>
      </c>
    </row>
    <row r="21" spans="1:4" ht="30.75" thickBot="1" x14ac:dyDescent="0.3">
      <c r="A21" s="20" t="s">
        <v>20</v>
      </c>
      <c r="B21" s="39">
        <v>10457</v>
      </c>
      <c r="C21" s="40">
        <v>39070810.240255997</v>
      </c>
      <c r="D21" s="26">
        <f>B21/B19</f>
        <v>0.46591516663696309</v>
      </c>
    </row>
    <row r="22" spans="1:4" ht="45.75" thickBot="1" x14ac:dyDescent="0.3">
      <c r="A22" s="12" t="s">
        <v>21</v>
      </c>
      <c r="B22" s="29">
        <v>0</v>
      </c>
      <c r="C22" s="41">
        <f>0</f>
        <v>0</v>
      </c>
      <c r="D22" s="26">
        <f>0</f>
        <v>0</v>
      </c>
    </row>
    <row r="23" spans="1:4" ht="45.75" thickBot="1" x14ac:dyDescent="0.3">
      <c r="A23" s="9" t="s">
        <v>22</v>
      </c>
      <c r="B23" s="39">
        <v>2616</v>
      </c>
      <c r="C23" s="40">
        <v>15557806.1</v>
      </c>
      <c r="D23" s="33">
        <f>B23/B19</f>
        <v>0.11655676350026734</v>
      </c>
    </row>
    <row r="24" spans="1:4" ht="30.75" thickBot="1" x14ac:dyDescent="0.3">
      <c r="A24" s="11" t="s">
        <v>10</v>
      </c>
      <c r="B24" s="34">
        <f>0</f>
        <v>0</v>
      </c>
      <c r="C24" s="42">
        <f>0</f>
        <v>0</v>
      </c>
      <c r="D24" s="34" t="s">
        <v>11</v>
      </c>
    </row>
    <row r="25" spans="1:4" ht="30.75" thickBot="1" x14ac:dyDescent="0.3">
      <c r="A25" s="8" t="s">
        <v>12</v>
      </c>
      <c r="B25" s="34">
        <f>0</f>
        <v>0</v>
      </c>
      <c r="C25" s="36">
        <f>0</f>
        <v>0</v>
      </c>
      <c r="D25" s="34" t="s">
        <v>11</v>
      </c>
    </row>
    <row r="26" spans="1:4" x14ac:dyDescent="0.25">
      <c r="A26" s="5"/>
    </row>
    <row r="28" spans="1:4" x14ac:dyDescent="0.25">
      <c r="A28" s="1" t="s">
        <v>13</v>
      </c>
    </row>
    <row r="29" spans="1:4" x14ac:dyDescent="0.25">
      <c r="A29" s="1" t="s">
        <v>24</v>
      </c>
    </row>
    <row r="30" spans="1:4" x14ac:dyDescent="0.25">
      <c r="A30" s="1"/>
    </row>
    <row r="31" spans="1:4" x14ac:dyDescent="0.25">
      <c r="A31" s="1" t="s">
        <v>14</v>
      </c>
    </row>
    <row r="32" spans="1:4" x14ac:dyDescent="0.25">
      <c r="A32" s="19">
        <v>43286</v>
      </c>
    </row>
    <row r="33" spans="1:4" x14ac:dyDescent="0.25">
      <c r="A33" s="1"/>
    </row>
    <row r="36" spans="1:4" x14ac:dyDescent="0.25">
      <c r="A36"/>
      <c r="B36"/>
      <c r="C36"/>
      <c r="D36"/>
    </row>
    <row r="40" spans="1:4" x14ac:dyDescent="0.25">
      <c r="A40"/>
      <c r="B40"/>
      <c r="C40"/>
      <c r="D40"/>
    </row>
    <row r="41" spans="1:4" x14ac:dyDescent="0.25">
      <c r="A41"/>
      <c r="B41"/>
      <c r="C41"/>
      <c r="D41"/>
    </row>
    <row r="42" spans="1:4" x14ac:dyDescent="0.25">
      <c r="A42"/>
      <c r="B42"/>
      <c r="C42"/>
      <c r="D4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workbookViewId="0">
      <selection sqref="A1:XFD1048576"/>
    </sheetView>
  </sheetViews>
  <sheetFormatPr defaultRowHeight="15" x14ac:dyDescent="0.25"/>
  <cols>
    <col min="1" max="1" width="30" style="6" customWidth="1"/>
    <col min="2" max="2" width="17.28515625" style="6" customWidth="1"/>
    <col min="3" max="3" width="16.7109375" style="6" bestFit="1" customWidth="1"/>
    <col min="4" max="4" width="16.85546875" style="6" bestFit="1" customWidth="1"/>
    <col min="5" max="5" width="10" style="6" bestFit="1" customWidth="1"/>
    <col min="6" max="7" width="9.140625" style="6"/>
    <col min="8" max="8" width="13.140625" style="6" bestFit="1" customWidth="1"/>
    <col min="9" max="10" width="11.85546875" style="6" bestFit="1" customWidth="1"/>
    <col min="11" max="16384" width="9.140625" style="6"/>
  </cols>
  <sheetData>
    <row r="2" spans="1:4" x14ac:dyDescent="0.25">
      <c r="B2" s="14"/>
      <c r="D2" s="13" t="s">
        <v>3</v>
      </c>
    </row>
    <row r="3" spans="1:4" x14ac:dyDescent="0.25">
      <c r="A3" s="1"/>
    </row>
    <row r="4" spans="1:4" x14ac:dyDescent="0.25">
      <c r="B4" s="13" t="s">
        <v>4</v>
      </c>
    </row>
    <row r="5" spans="1:4" x14ac:dyDescent="0.25">
      <c r="A5" s="3"/>
    </row>
    <row r="6" spans="1:4" x14ac:dyDescent="0.25">
      <c r="A6" s="4" t="s">
        <v>15</v>
      </c>
    </row>
    <row r="7" spans="1:4" x14ac:dyDescent="0.25">
      <c r="A7" s="4" t="s">
        <v>16</v>
      </c>
    </row>
    <row r="8" spans="1:4" x14ac:dyDescent="0.25">
      <c r="A8" s="7"/>
    </row>
    <row r="9" spans="1:4" x14ac:dyDescent="0.25">
      <c r="A9" s="2" t="s">
        <v>17</v>
      </c>
    </row>
    <row r="10" spans="1:4" x14ac:dyDescent="0.25">
      <c r="A10" s="2" t="s">
        <v>18</v>
      </c>
    </row>
    <row r="11" spans="1:4" x14ac:dyDescent="0.25">
      <c r="A11" s="5"/>
    </row>
    <row r="12" spans="1:4" x14ac:dyDescent="0.25">
      <c r="A12" s="5" t="s">
        <v>5</v>
      </c>
      <c r="B12" s="18" t="s">
        <v>23</v>
      </c>
    </row>
    <row r="13" spans="1:4" x14ac:dyDescent="0.25">
      <c r="A13" s="5"/>
    </row>
    <row r="14" spans="1:4" x14ac:dyDescent="0.25">
      <c r="A14" s="5" t="s">
        <v>6</v>
      </c>
      <c r="B14" s="18" t="s">
        <v>25</v>
      </c>
    </row>
    <row r="15" spans="1:4" x14ac:dyDescent="0.25">
      <c r="A15" s="5"/>
    </row>
    <row r="16" spans="1:4" x14ac:dyDescent="0.25">
      <c r="A16" s="5" t="s">
        <v>7</v>
      </c>
      <c r="B16" s="18" t="s">
        <v>28</v>
      </c>
    </row>
    <row r="17" spans="1:4" ht="15.75" thickBot="1" x14ac:dyDescent="0.3">
      <c r="A17" s="5"/>
    </row>
    <row r="18" spans="1:4" ht="57.75" thickBot="1" x14ac:dyDescent="0.3">
      <c r="A18" s="43" t="s">
        <v>0</v>
      </c>
      <c r="B18" s="43" t="s">
        <v>1</v>
      </c>
      <c r="C18" s="43" t="s">
        <v>2</v>
      </c>
      <c r="D18" s="44" t="s">
        <v>19</v>
      </c>
    </row>
    <row r="19" spans="1:4" ht="29.25" thickBot="1" x14ac:dyDescent="0.3">
      <c r="A19" s="45" t="s">
        <v>8</v>
      </c>
      <c r="B19" s="46">
        <f>SUM(B20:B23)</f>
        <v>21921</v>
      </c>
      <c r="C19" s="47">
        <f>SUM(C20:C23)</f>
        <v>188900341.87</v>
      </c>
      <c r="D19" s="48">
        <f>SUM(D20:D23)</f>
        <v>1</v>
      </c>
    </row>
    <row r="20" spans="1:4" ht="16.5" thickBot="1" x14ac:dyDescent="0.3">
      <c r="A20" s="49" t="s">
        <v>9</v>
      </c>
      <c r="B20" s="50">
        <f>8917</f>
        <v>8917</v>
      </c>
      <c r="C20" s="51">
        <f>134729012.8</f>
        <v>134729012.80000001</v>
      </c>
      <c r="D20" s="52">
        <f>B20/B19</f>
        <v>0.40677888782446059</v>
      </c>
    </row>
    <row r="21" spans="1:4" ht="29.25" thickBot="1" x14ac:dyDescent="0.3">
      <c r="A21" s="53" t="s">
        <v>20</v>
      </c>
      <c r="B21" s="50">
        <f>10099</f>
        <v>10099</v>
      </c>
      <c r="C21" s="51">
        <f>35060740.47</f>
        <v>35060740.469999999</v>
      </c>
      <c r="D21" s="52">
        <f>B21/B19</f>
        <v>0.46069978559372293</v>
      </c>
    </row>
    <row r="22" spans="1:4" ht="43.5" thickBot="1" x14ac:dyDescent="0.3">
      <c r="A22" s="54" t="s">
        <v>29</v>
      </c>
      <c r="B22" s="55">
        <v>0</v>
      </c>
      <c r="C22" s="56">
        <v>0</v>
      </c>
      <c r="D22" s="52">
        <f>0</f>
        <v>0</v>
      </c>
    </row>
    <row r="23" spans="1:4" ht="57.75" thickBot="1" x14ac:dyDescent="0.3">
      <c r="A23" s="57" t="s">
        <v>30</v>
      </c>
      <c r="B23" s="50">
        <v>2905</v>
      </c>
      <c r="C23" s="51">
        <f>19110588.6</f>
        <v>19110588.600000001</v>
      </c>
      <c r="D23" s="58">
        <f>B23/B19</f>
        <v>0.13252132658181653</v>
      </c>
    </row>
    <row r="24" spans="1:4" ht="29.25" thickBot="1" x14ac:dyDescent="0.3">
      <c r="A24" s="59" t="s">
        <v>10</v>
      </c>
      <c r="B24" s="60">
        <f>0</f>
        <v>0</v>
      </c>
      <c r="C24" s="61">
        <f>0</f>
        <v>0</v>
      </c>
      <c r="D24" s="60" t="s">
        <v>11</v>
      </c>
    </row>
    <row r="25" spans="1:4" s="64" customFormat="1" ht="29.25" thickBot="1" x14ac:dyDescent="0.3">
      <c r="A25" s="62" t="s">
        <v>12</v>
      </c>
      <c r="B25" s="60">
        <f>0</f>
        <v>0</v>
      </c>
      <c r="C25" s="63">
        <f>0</f>
        <v>0</v>
      </c>
      <c r="D25" s="60" t="s">
        <v>11</v>
      </c>
    </row>
    <row r="26" spans="1:4" x14ac:dyDescent="0.25">
      <c r="A26" s="5"/>
    </row>
    <row r="28" spans="1:4" x14ac:dyDescent="0.25">
      <c r="A28" s="1" t="s">
        <v>13</v>
      </c>
    </row>
    <row r="29" spans="1:4" x14ac:dyDescent="0.25">
      <c r="A29" s="1" t="s">
        <v>24</v>
      </c>
    </row>
    <row r="30" spans="1:4" x14ac:dyDescent="0.25">
      <c r="A30" s="1"/>
    </row>
    <row r="31" spans="1:4" x14ac:dyDescent="0.25">
      <c r="A31" s="1" t="s">
        <v>14</v>
      </c>
    </row>
    <row r="32" spans="1:4" x14ac:dyDescent="0.25">
      <c r="A32" s="19">
        <v>43374</v>
      </c>
    </row>
    <row r="36" spans="1:4" x14ac:dyDescent="0.25">
      <c r="A36"/>
      <c r="B36"/>
      <c r="C36"/>
      <c r="D36"/>
    </row>
    <row r="37" spans="1:4" x14ac:dyDescent="0.25">
      <c r="A37"/>
      <c r="B37"/>
      <c r="C37"/>
      <c r="D37"/>
    </row>
    <row r="38" spans="1:4" x14ac:dyDescent="0.25">
      <c r="A38"/>
      <c r="B38"/>
      <c r="C38"/>
      <c r="D3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abSelected="1" workbookViewId="0">
      <selection sqref="A1:XFD1048576"/>
    </sheetView>
  </sheetViews>
  <sheetFormatPr defaultRowHeight="15" x14ac:dyDescent="0.25"/>
  <cols>
    <col min="1" max="1" width="30" style="6" customWidth="1"/>
    <col min="2" max="2" width="17.28515625" style="6" customWidth="1"/>
    <col min="3" max="3" width="15.42578125" style="6" bestFit="1" customWidth="1"/>
    <col min="4" max="4" width="16.85546875" style="6" bestFit="1" customWidth="1"/>
    <col min="5" max="5" width="10" style="6" bestFit="1" customWidth="1"/>
    <col min="6" max="7" width="9.140625" style="6"/>
    <col min="8" max="8" width="13.140625" style="6" bestFit="1" customWidth="1"/>
    <col min="9" max="10" width="11.85546875" style="6" bestFit="1" customWidth="1"/>
    <col min="11" max="16384" width="9.140625" style="6"/>
  </cols>
  <sheetData>
    <row r="2" spans="1:4" x14ac:dyDescent="0.25">
      <c r="B2" s="14"/>
      <c r="D2" s="13" t="s">
        <v>3</v>
      </c>
    </row>
    <row r="3" spans="1:4" x14ac:dyDescent="0.25">
      <c r="A3" s="1"/>
    </row>
    <row r="4" spans="1:4" x14ac:dyDescent="0.25">
      <c r="B4" s="13" t="s">
        <v>4</v>
      </c>
    </row>
    <row r="5" spans="1:4" x14ac:dyDescent="0.25">
      <c r="A5" s="3"/>
    </row>
    <row r="6" spans="1:4" x14ac:dyDescent="0.25">
      <c r="A6" s="4" t="s">
        <v>15</v>
      </c>
    </row>
    <row r="7" spans="1:4" x14ac:dyDescent="0.25">
      <c r="A7" s="4" t="s">
        <v>16</v>
      </c>
    </row>
    <row r="8" spans="1:4" x14ac:dyDescent="0.25">
      <c r="A8" s="7"/>
    </row>
    <row r="9" spans="1:4" x14ac:dyDescent="0.25">
      <c r="A9" s="2" t="s">
        <v>17</v>
      </c>
    </row>
    <row r="10" spans="1:4" x14ac:dyDescent="0.25">
      <c r="A10" s="2" t="s">
        <v>18</v>
      </c>
    </row>
    <row r="11" spans="1:4" x14ac:dyDescent="0.25">
      <c r="A11" s="5"/>
    </row>
    <row r="12" spans="1:4" x14ac:dyDescent="0.25">
      <c r="A12" s="5" t="s">
        <v>5</v>
      </c>
      <c r="B12" s="18" t="s">
        <v>23</v>
      </c>
    </row>
    <row r="13" spans="1:4" x14ac:dyDescent="0.25">
      <c r="A13" s="5"/>
    </row>
    <row r="14" spans="1:4" x14ac:dyDescent="0.25">
      <c r="A14" s="5" t="s">
        <v>6</v>
      </c>
      <c r="B14" s="18" t="s">
        <v>25</v>
      </c>
    </row>
    <row r="15" spans="1:4" x14ac:dyDescent="0.25">
      <c r="A15" s="5"/>
    </row>
    <row r="16" spans="1:4" x14ac:dyDescent="0.25">
      <c r="A16" s="5" t="s">
        <v>7</v>
      </c>
      <c r="B16" s="18" t="s">
        <v>31</v>
      </c>
    </row>
    <row r="17" spans="1:4" ht="15.75" thickBot="1" x14ac:dyDescent="0.3">
      <c r="A17" s="5"/>
    </row>
    <row r="18" spans="1:4" ht="45.75" thickBot="1" x14ac:dyDescent="0.3">
      <c r="A18" s="16" t="s">
        <v>0</v>
      </c>
      <c r="B18" s="16" t="s">
        <v>1</v>
      </c>
      <c r="C18" s="16" t="s">
        <v>2</v>
      </c>
      <c r="D18" s="17" t="s">
        <v>19</v>
      </c>
    </row>
    <row r="19" spans="1:4" ht="30.75" thickBot="1" x14ac:dyDescent="0.3">
      <c r="A19" s="15" t="s">
        <v>8</v>
      </c>
      <c r="B19" s="21">
        <f>SUM(B20:B23)</f>
        <v>23676</v>
      </c>
      <c r="C19" s="65">
        <f>SUM(C20:C23)</f>
        <v>225595060.863251</v>
      </c>
      <c r="D19" s="38">
        <f>SUM(D20:D23)</f>
        <v>1</v>
      </c>
    </row>
    <row r="20" spans="1:4" ht="16.5" thickBot="1" x14ac:dyDescent="0.3">
      <c r="A20" s="10" t="s">
        <v>9</v>
      </c>
      <c r="B20" s="50">
        <f>10443</f>
        <v>10443</v>
      </c>
      <c r="C20" s="66">
        <v>173143816.15035</v>
      </c>
      <c r="D20" s="26">
        <f>B20/B19</f>
        <v>0.44107957425240751</v>
      </c>
    </row>
    <row r="21" spans="1:4" ht="30.75" thickBot="1" x14ac:dyDescent="0.3">
      <c r="A21" s="20" t="s">
        <v>20</v>
      </c>
      <c r="B21" s="50">
        <f>11027</f>
        <v>11027</v>
      </c>
      <c r="C21" s="66">
        <v>41702277.612901002</v>
      </c>
      <c r="D21" s="26">
        <f>B21/B19</f>
        <v>0.46574590302415947</v>
      </c>
    </row>
    <row r="22" spans="1:4" ht="45.75" thickBot="1" x14ac:dyDescent="0.3">
      <c r="A22" s="12" t="s">
        <v>21</v>
      </c>
      <c r="B22" s="29">
        <v>0</v>
      </c>
      <c r="C22" s="41">
        <v>0</v>
      </c>
      <c r="D22" s="26">
        <f>0</f>
        <v>0</v>
      </c>
    </row>
    <row r="23" spans="1:4" ht="45.75" thickBot="1" x14ac:dyDescent="0.3">
      <c r="A23" s="9" t="s">
        <v>22</v>
      </c>
      <c r="B23" s="50">
        <f>2206</f>
        <v>2206</v>
      </c>
      <c r="C23" s="66">
        <v>10748967.1</v>
      </c>
      <c r="D23" s="33">
        <f>B23/B19</f>
        <v>9.3174522723433018E-2</v>
      </c>
    </row>
    <row r="24" spans="1:4" ht="30.75" thickBot="1" x14ac:dyDescent="0.3">
      <c r="A24" s="11" t="s">
        <v>10</v>
      </c>
      <c r="B24" s="34">
        <v>0</v>
      </c>
      <c r="C24" s="42">
        <v>0</v>
      </c>
      <c r="D24" s="34" t="s">
        <v>11</v>
      </c>
    </row>
    <row r="25" spans="1:4" ht="30.75" thickBot="1" x14ac:dyDescent="0.3">
      <c r="A25" s="8" t="s">
        <v>12</v>
      </c>
      <c r="B25" s="34">
        <f>0</f>
        <v>0</v>
      </c>
      <c r="C25" s="42">
        <f>0</f>
        <v>0</v>
      </c>
      <c r="D25" s="34" t="s">
        <v>11</v>
      </c>
    </row>
    <row r="26" spans="1:4" x14ac:dyDescent="0.25">
      <c r="A26" s="5"/>
    </row>
    <row r="28" spans="1:4" x14ac:dyDescent="0.25">
      <c r="A28" s="1" t="s">
        <v>13</v>
      </c>
    </row>
    <row r="29" spans="1:4" x14ac:dyDescent="0.25">
      <c r="A29" s="1" t="s">
        <v>24</v>
      </c>
    </row>
    <row r="30" spans="1:4" x14ac:dyDescent="0.25">
      <c r="A30" s="1"/>
    </row>
    <row r="31" spans="1:4" x14ac:dyDescent="0.25">
      <c r="A31" s="1" t="s">
        <v>14</v>
      </c>
    </row>
    <row r="32" spans="1:4" x14ac:dyDescent="0.25">
      <c r="A32" s="19">
        <v>43479</v>
      </c>
    </row>
    <row r="33" spans="1:7" x14ac:dyDescent="0.25">
      <c r="G33"/>
    </row>
    <row r="37" spans="1:7" x14ac:dyDescent="0.25">
      <c r="A37"/>
      <c r="B37"/>
      <c r="C37"/>
      <c r="D37"/>
    </row>
    <row r="38" spans="1:7" x14ac:dyDescent="0.25">
      <c r="A38"/>
      <c r="B38"/>
      <c r="C38"/>
      <c r="D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Q1 - Prompt Payments Return</vt:lpstr>
      <vt:lpstr>Q2 - Prompt Payments Return</vt:lpstr>
      <vt:lpstr>Q3 - Prompt Payments Return</vt:lpstr>
      <vt:lpstr>Q4 - Prompt Payments Return</vt:lpstr>
      <vt:lpstr>'Q1 - Prompt Payments Return'!Print_Area</vt:lpstr>
    </vt:vector>
  </TitlesOfParts>
  <Company>DoEHLG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Paul Bruton</cp:lastModifiedBy>
  <cp:lastPrinted>2018-01-09T14:40:35Z</cp:lastPrinted>
  <dcterms:created xsi:type="dcterms:W3CDTF">2011-03-28T08:44:51Z</dcterms:created>
  <dcterms:modified xsi:type="dcterms:W3CDTF">2021-01-08T13:12:45Z</dcterms:modified>
</cp:coreProperties>
</file>