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ADMINISTRATION\18 ADMIN\Travel &amp; Conferences\foreign Travel Stats - 2018\"/>
    </mc:Choice>
  </mc:AlternateContent>
  <bookViews>
    <workbookView xWindow="120" yWindow="15" windowWidth="19440" windowHeight="11040"/>
  </bookViews>
  <sheets>
    <sheet name="owssvr" sheetId="1" r:id="rId1"/>
  </sheets>
  <definedNames>
    <definedName name="owssvr" localSheetId="0" hidden="1">owssvr!$A$1:$Q$81</definedName>
  </definedNames>
  <calcPr calcId="162913"/>
</workbook>
</file>

<file path=xl/calcChain.xml><?xml version="1.0" encoding="utf-8"?>
<calcChain xmlns="http://schemas.openxmlformats.org/spreadsheetml/2006/main">
  <c r="G82" i="1" l="1"/>
  <c r="H82" i="1"/>
  <c r="I82" i="1"/>
  <c r="J82" i="1"/>
  <c r="K82" i="1"/>
  <c r="L82" i="1"/>
  <c r="P82" i="1"/>
  <c r="O82" i="1"/>
  <c r="N82" i="1"/>
  <c r="M82" i="1"/>
</calcChain>
</file>

<file path=xl/connections.xml><?xml version="1.0" encoding="utf-8"?>
<connections xmlns="http://schemas.openxmlformats.org/spreadsheetml/2006/main">
  <connection id="1" odcFile="C:\Users\36252\AppData\Local\Microsoft\Windows\Temporary Internet Files\Content.IE5\QCZO9PD4\owssvr.iqy" keepAlive="1" name="owssvr" type="5" refreshedVersion="3" minRefreshableVersion="3" saveData="1">
    <dbPr connection="Provider=Microsoft.Office.List.OLEDB.2.0;Data Source=&quot;&quot;;ApplicationName=Excel;Version=12.0.0.0" command="&lt;LIST&gt;&lt;VIEWGUID&gt;{596C7AE8-13B0-4A6B-A7C4-63F7E3BC91B8}&lt;/VIEWGUID&gt;&lt;LISTNAME&gt;{4D77050E-40BC-46FB-AA89-747929C84B0A}&lt;/LISTNAME&gt;&lt;LISTWEB&gt;http://vm-dubapps2:82/TRS/_vti_bin&lt;/LISTWEB&gt;&lt;LISTSUBWEB&gt;&lt;/LISTSUBWEB&gt;&lt;ROOTFOLDER&gt;/TRS/Lists/Travel Request&lt;/ROOTFOLDER&gt;&lt;/LIST&gt;" commandType="5"/>
  </connection>
</connections>
</file>

<file path=xl/sharedStrings.xml><?xml version="1.0" encoding="utf-8"?>
<sst xmlns="http://schemas.openxmlformats.org/spreadsheetml/2006/main" count="417" uniqueCount="230">
  <si>
    <t>Name</t>
  </si>
  <si>
    <t>Department</t>
  </si>
  <si>
    <t>Grade</t>
  </si>
  <si>
    <t>Destination</t>
  </si>
  <si>
    <t>Departure Date</t>
  </si>
  <si>
    <t>Return Date</t>
  </si>
  <si>
    <t>Alison Lyons</t>
  </si>
  <si>
    <t>Culture, Recreation &amp; Economic Services</t>
  </si>
  <si>
    <t>Grade 7</t>
  </si>
  <si>
    <t>Annual meeting of the UNESCO Cities of Literature</t>
  </si>
  <si>
    <t>Chris Tallon</t>
  </si>
  <si>
    <t>Housing &amp; Community Services</t>
  </si>
  <si>
    <t>Station Officer</t>
  </si>
  <si>
    <t>Required to represent Dublin Fire Brigade at Fire Officers Health &amp; Safety Conference</t>
  </si>
  <si>
    <t>Alison Mary Lyons</t>
  </si>
  <si>
    <t>12th annual meeting of the UNESCO Creative Cities Network</t>
  </si>
  <si>
    <t>William Maher</t>
  </si>
  <si>
    <t>District Officer</t>
  </si>
  <si>
    <t>Attendance at HAZMAT 2018 Annual Conference, held for Hazmat specialists.</t>
  </si>
  <si>
    <t>Catherine Brophy Walsh</t>
  </si>
  <si>
    <t>Grade 6</t>
  </si>
  <si>
    <t>Peer Group Review with London Councils</t>
  </si>
  <si>
    <t>Richard Cleary</t>
  </si>
  <si>
    <t xml:space="preserve">Peer Group Review with London Councils </t>
  </si>
  <si>
    <t>David Dinnigan</t>
  </si>
  <si>
    <t>Executive Manager</t>
  </si>
  <si>
    <t>Grade 8</t>
  </si>
  <si>
    <t>Liverpool - UK</t>
  </si>
  <si>
    <t>Finglas arts twinning project approved by NWAC.</t>
  </si>
  <si>
    <t>Eithne Gibbons</t>
  </si>
  <si>
    <t>Environment &amp; Transportation Department</t>
  </si>
  <si>
    <t>Elaine Mulvenny</t>
  </si>
  <si>
    <t xml:space="preserve">Peer Group Review with London Councils  </t>
  </si>
  <si>
    <t>Vivienne Ahern</t>
  </si>
  <si>
    <t xml:space="preserve">Attendance at IMPEL European Conference for NTFSO </t>
  </si>
  <si>
    <t>Brendan Teeling</t>
  </si>
  <si>
    <t>Attendance at the London Book Fair for event promoting the International Dublin Literary Award and Dublin UNESCO City of Literature</t>
  </si>
  <si>
    <t>Simon Brock</t>
  </si>
  <si>
    <t>Jackie Lynam</t>
  </si>
  <si>
    <t>Grade 5</t>
  </si>
  <si>
    <t>Attendance at the London Book Fair for event promoting the international Dublin Literary Award and Dublin UNESCO City of Literature.</t>
  </si>
  <si>
    <t>Gráinne Kelly</t>
  </si>
  <si>
    <t xml:space="preserve">Accompanying the Lord Mayor who has been invited to speak at The Ninth International Bayt Al Maqdis Conference </t>
  </si>
  <si>
    <t>Sheena Barrett</t>
  </si>
  <si>
    <t>Councillor</t>
  </si>
  <si>
    <t>Ali Grehan</t>
  </si>
  <si>
    <t xml:space="preserve">Speak/panel participant at Opportunity Ireland Conference organised by British FCO.  </t>
  </si>
  <si>
    <t>Anne Helferty</t>
  </si>
  <si>
    <t>Chief Housing Welfare Officer</t>
  </si>
  <si>
    <t xml:space="preserve">Seville - Spain </t>
  </si>
  <si>
    <t>European Social Network (ESN) conference &amp; AGM</t>
  </si>
  <si>
    <t>Fergus O'Carroll</t>
  </si>
  <si>
    <t xml:space="preserve">To visit a number of high profile urban planting schemes </t>
  </si>
  <si>
    <t>Leslie Moore</t>
  </si>
  <si>
    <t>To visit a number of high profile urban planting schemes</t>
  </si>
  <si>
    <t xml:space="preserve">Ray Yeates </t>
  </si>
  <si>
    <t>Working on Nigerian Carnival Production of Yeats play originally staged by Arts Office</t>
  </si>
  <si>
    <t>Mícheál Mac Donncha</t>
  </si>
  <si>
    <t xml:space="preserve">Lord Mayor invited to speak at The Ninth International Bayt Al Maqdis Conference </t>
  </si>
  <si>
    <t>Nicola Graham</t>
  </si>
  <si>
    <t xml:space="preserve">Route to PA public conference. </t>
  </si>
  <si>
    <t>Mainard Gallagher</t>
  </si>
  <si>
    <t>Grade 4</t>
  </si>
  <si>
    <t>Colm Ennis</t>
  </si>
  <si>
    <t>Attend POLIS Transport Conference and Logistics Working Group meeting</t>
  </si>
  <si>
    <t>Don Daly</t>
  </si>
  <si>
    <t xml:space="preserve">Host City Euro 2020 Workshop </t>
  </si>
  <si>
    <t>Christopher Garde</t>
  </si>
  <si>
    <t>Assistant Professional</t>
  </si>
  <si>
    <t xml:space="preserve">San Diego - USA </t>
  </si>
  <si>
    <t xml:space="preserve">Invitation from Harvard Tech to join "The Innovator's Forum" </t>
  </si>
  <si>
    <t xml:space="preserve">Attend UEFA Euro 2020 mobility workshop </t>
  </si>
  <si>
    <t>Mary Conway</t>
  </si>
  <si>
    <t>Planning &amp; Property Development Department</t>
  </si>
  <si>
    <t>Meet U&amp;I- Creative Solutions for Dublin Housing Challenge</t>
  </si>
  <si>
    <t>John O'Hara</t>
  </si>
  <si>
    <t>Meet U&amp;I - Creative Solution for Dublin Housing Challenge</t>
  </si>
  <si>
    <t>Stephen Dillon</t>
  </si>
  <si>
    <t xml:space="preserve">Farnborough - UK </t>
  </si>
  <si>
    <t>eFireServices User Group meeting for LearnPro and pdrPro</t>
  </si>
  <si>
    <t>Ian Kelly</t>
  </si>
  <si>
    <t>Sub Officer</t>
  </si>
  <si>
    <t>Farnborough - UK</t>
  </si>
  <si>
    <t>Lorna Kane</t>
  </si>
  <si>
    <t>Peter Hendrick</t>
  </si>
  <si>
    <t>Michael Dempsey</t>
  </si>
  <si>
    <t xml:space="preserve">Project meetings with Writers and curators to develop the 2018 – 2020 exhibition programme
</t>
  </si>
  <si>
    <t>Logan Sisley</t>
  </si>
  <si>
    <t xml:space="preserve">London - UK </t>
  </si>
  <si>
    <t xml:space="preserve">Project meetings with Writers and curators to develop the 2018-2020 exhibition programme </t>
  </si>
  <si>
    <t xml:space="preserve">Brendan O'Brien </t>
  </si>
  <si>
    <t>Paul McCarthy</t>
  </si>
  <si>
    <t xml:space="preserve">To attend the UK Commercial Vehicle and Automotive Show </t>
  </si>
  <si>
    <t>Stephen McConnell</t>
  </si>
  <si>
    <t>Walter O'Malley</t>
  </si>
  <si>
    <t xml:space="preserve">Niamh Ni Cholmain </t>
  </si>
  <si>
    <t>Reykjavik - Iceland</t>
  </si>
  <si>
    <t>To facilitate an international community networking event  between Dublin City Council , UNESCO Dublin Bay Biosphere and the UNESCO Cities of literature programme.</t>
  </si>
  <si>
    <t>Martin Fitzpatrick</t>
  </si>
  <si>
    <t>Trevor Higgins</t>
  </si>
  <si>
    <t xml:space="preserve">To facilitate an international community Network event between Dublin City Council , UNESCO Dublin Bay Biosphere and the UNESCO cities of literature programme </t>
  </si>
  <si>
    <t>Richard Sheehan</t>
  </si>
  <si>
    <t>South Yorkshire - UK</t>
  </si>
  <si>
    <t>A new CAD system is being implemented under the CTrí Project</t>
  </si>
  <si>
    <t>John Moody</t>
  </si>
  <si>
    <t>Third Officer</t>
  </si>
  <si>
    <t xml:space="preserve">Sheffield - UK </t>
  </si>
  <si>
    <t>Paul Clegg</t>
  </si>
  <si>
    <t xml:space="preserve">Representing Dublin City Council at the EU Cooperative ITS project meeting  </t>
  </si>
  <si>
    <t>Daithi Downey</t>
  </si>
  <si>
    <t>Jennifer Roche</t>
  </si>
  <si>
    <t>Cambridge - UK</t>
  </si>
  <si>
    <t>To attend a meeting of the UK Committee of the UNESCO Man and Biosphere Programme</t>
  </si>
  <si>
    <t>David Garvey</t>
  </si>
  <si>
    <t>Darren Cash</t>
  </si>
  <si>
    <t>Firefighter</t>
  </si>
  <si>
    <t>Declan Breen</t>
  </si>
  <si>
    <t>Executive Technician</t>
  </si>
  <si>
    <t>Representing the Irish Coordinator for European Week of Waste Reduction</t>
  </si>
  <si>
    <t>Accompanying Lord Mayor who has been invited to walk in the 153rd Annual Walk to the Stone in Montreal</t>
  </si>
  <si>
    <t>Hugh Coughlan</t>
  </si>
  <si>
    <t xml:space="preserve">Porto - Portugal </t>
  </si>
  <si>
    <t>Attendance at ACR+ General Assembly, Board of Directors &amp; Waste Conference</t>
  </si>
  <si>
    <t>Aaron O'Connor</t>
  </si>
  <si>
    <t xml:space="preserve">Glasgow - UK </t>
  </si>
  <si>
    <t>Adrian Conway</t>
  </si>
  <si>
    <t>Oslo - Norway</t>
  </si>
  <si>
    <t>Eureau Conference (EU3)</t>
  </si>
  <si>
    <t>Alicia Grehan</t>
  </si>
  <si>
    <t xml:space="preserve">Venice - Italy </t>
  </si>
  <si>
    <t xml:space="preserve">To attend the Venice Biennale of Architecture being curated for the first time by Irish Architects. </t>
  </si>
  <si>
    <t>Jamie Cudden</t>
  </si>
  <si>
    <t>I have been asked to  Chair a Cities Today European Smart City Forum hosted by Moscow City Council.</t>
  </si>
  <si>
    <t xml:space="preserve">Martin Fitzpatrick </t>
  </si>
  <si>
    <t>Attend Air Implementation Project 2018</t>
  </si>
  <si>
    <t>Dick Brady</t>
  </si>
  <si>
    <t>Assistant Chief Executive</t>
  </si>
  <si>
    <t>LGMA sponsored course on Local Government</t>
  </si>
  <si>
    <t xml:space="preserve">Montreal - Canada </t>
  </si>
  <si>
    <t>Lord Mayor Invited to Walk in the 153rd Annual Walk to the Stone in Montreal.</t>
  </si>
  <si>
    <t>Wrexham - Wales</t>
  </si>
  <si>
    <t xml:space="preserve">To attend 'Towards Play Sufficiency' conference. </t>
  </si>
  <si>
    <t>Clive Ahern</t>
  </si>
  <si>
    <t>Attending Velo-city 2018 Rio de Janeiro cycling conference in preparation for Dublin City Council hosting the event in 2019</t>
  </si>
  <si>
    <t>Sarah Scannell</t>
  </si>
  <si>
    <t xml:space="preserve">Karen Hosie </t>
  </si>
  <si>
    <t>Alec Dundon</t>
  </si>
  <si>
    <t>Christopher K. Manzira</t>
  </si>
  <si>
    <t>Syracuse - USA</t>
  </si>
  <si>
    <t xml:space="preserve">2020 City Mobility Event  </t>
  </si>
  <si>
    <t>Greg O'Dwyer</t>
  </si>
  <si>
    <t xml:space="preserve">Site Visit </t>
  </si>
  <si>
    <t>John Reilly</t>
  </si>
  <si>
    <t>Paul Daly</t>
  </si>
  <si>
    <t>European Innovative Users Group Conference.</t>
  </si>
  <si>
    <t>Eoin Dardis</t>
  </si>
  <si>
    <t>Grade 3</t>
  </si>
  <si>
    <t xml:space="preserve">Dick Brady </t>
  </si>
  <si>
    <t xml:space="preserve">2020 City Mobility Event </t>
  </si>
  <si>
    <t>Patricia Reidy</t>
  </si>
  <si>
    <t>Milan - Italy</t>
  </si>
  <si>
    <t>EU Commission Technical Workshop on Protection of Public Spaces - Security by Design</t>
  </si>
  <si>
    <t>Brian White</t>
  </si>
  <si>
    <t>Attendance at IMPEL European Conference for the NTFSO</t>
  </si>
  <si>
    <t xml:space="preserve">Delivering a keynote presentation at the Smart Cities Realised Summit. </t>
  </si>
  <si>
    <t>General Operative</t>
  </si>
  <si>
    <t>Amsterdam - Netherlands</t>
  </si>
  <si>
    <t>Suzanne Neill</t>
  </si>
  <si>
    <t>Specialised Training on COPD</t>
  </si>
  <si>
    <t>Brussels and Prague</t>
  </si>
  <si>
    <t>EU H2020 End of Year Project review and Speaker at a Data Conference.</t>
  </si>
  <si>
    <t>Meeting with UNESCO and DG Environment</t>
  </si>
  <si>
    <t>London - UK</t>
  </si>
  <si>
    <t xml:space="preserve">London - UK  </t>
  </si>
  <si>
    <t>Manchester - UK</t>
  </si>
  <si>
    <t>Aidan Maher</t>
  </si>
  <si>
    <t>Brendan O'Brien</t>
  </si>
  <si>
    <t>Iowa City - USA</t>
  </si>
  <si>
    <t xml:space="preserve">Munich - Germany </t>
  </si>
  <si>
    <t>Naples - Italy</t>
  </si>
  <si>
    <t xml:space="preserve">Geneva - Switzerland </t>
  </si>
  <si>
    <t>Geneva - Switzerland</t>
  </si>
  <si>
    <t xml:space="preserve">To attend the World Health Organization Regional Office for Europe (WHO/Europe) Task Force. No Cost to DCC </t>
  </si>
  <si>
    <t xml:space="preserve"> Total</t>
  </si>
  <si>
    <t xml:space="preserve">EU Recoupable </t>
  </si>
  <si>
    <t xml:space="preserve">Other Recoupable </t>
  </si>
  <si>
    <t xml:space="preserve">Net Cost </t>
  </si>
  <si>
    <t xml:space="preserve">Accommodation </t>
  </si>
  <si>
    <t xml:space="preserve">Fee </t>
  </si>
  <si>
    <t xml:space="preserve">Incidentals </t>
  </si>
  <si>
    <t>Car Rental</t>
  </si>
  <si>
    <t xml:space="preserve">Subsistence </t>
  </si>
  <si>
    <t xml:space="preserve">Chief Valuer </t>
  </si>
  <si>
    <t xml:space="preserve">City Planner </t>
  </si>
  <si>
    <t xml:space="preserve">Deputy City Planner </t>
  </si>
  <si>
    <t>Deborah Clarke</t>
  </si>
  <si>
    <t>Stratford-upon-Avon - U.K.</t>
  </si>
  <si>
    <t>Rio de Janeiro - Brazil</t>
  </si>
  <si>
    <t>Vienna - Austria</t>
  </si>
  <si>
    <t xml:space="preserve">Senior Executive Engineer  </t>
  </si>
  <si>
    <t>Lagos - Nigeria</t>
  </si>
  <si>
    <t>Boston - USA</t>
  </si>
  <si>
    <t>Copenhagen - Denmark</t>
  </si>
  <si>
    <t>Birmingham - UK</t>
  </si>
  <si>
    <t>Chorley -  UK</t>
  </si>
  <si>
    <t>Bonn - Germany</t>
  </si>
  <si>
    <t xml:space="preserve">Brussels - Belgium </t>
  </si>
  <si>
    <t>Moscow- Russia</t>
  </si>
  <si>
    <t>Stirling  - UK</t>
  </si>
  <si>
    <t>Jerusalem - Israel</t>
  </si>
  <si>
    <t xml:space="preserve">Antwerp - Belgium </t>
  </si>
  <si>
    <t>Krakow -  Poland</t>
  </si>
  <si>
    <t xml:space="preserve">City Architect </t>
  </si>
  <si>
    <t xml:space="preserve">Senior Executive Communications Officer </t>
  </si>
  <si>
    <t xml:space="preserve">Principal Environmental Health Officer </t>
  </si>
  <si>
    <t xml:space="preserve">Executive ITS Officer </t>
  </si>
  <si>
    <t xml:space="preserve">Senior Executive ITS Officer </t>
  </si>
  <si>
    <t xml:space="preserve">Executive Engineer </t>
  </si>
  <si>
    <t xml:space="preserve">Senior Environmental Scientific Officer </t>
  </si>
  <si>
    <t>Event</t>
  </si>
  <si>
    <t>Inspection of vehicles due to Irish Water for use in Drainage and Wastewater</t>
  </si>
  <si>
    <t xml:space="preserve">Transport </t>
  </si>
  <si>
    <t xml:space="preserve">Senior Executive Parks Superintendent </t>
  </si>
  <si>
    <t>Participation in Capacity Building Workshop on EU State Aid and Housing Investment organised by EU Urban Partnership for Affordable Housing and EU Committee of the Regions</t>
  </si>
  <si>
    <t>Attend EU Project meeting for the BE GOOD project</t>
  </si>
  <si>
    <t>Chief Executive's Department</t>
  </si>
  <si>
    <t>Celine Cully</t>
  </si>
  <si>
    <t xml:space="preserve">Rio de Janeiro -  Brazil </t>
  </si>
  <si>
    <t>Rio de Janeiro  - Brazil</t>
  </si>
  <si>
    <t xml:space="preserve">City Parks Superintendent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</si>
</sst>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1809]* #,##0.00_-;\-[$€-1809]* #,##0.00_-;_-[$€-1809]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49" fontId="0" fillId="0" borderId="0" xfId="0" applyNumberFormat="1" applyAlignment="1"/>
    <xf numFmtId="49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18" fillId="0" borderId="0" xfId="0" applyNumberFormat="1" applyFont="1" applyAlignment="1"/>
    <xf numFmtId="49" fontId="18" fillId="0" borderId="0" xfId="0" applyNumberFormat="1" applyFont="1"/>
    <xf numFmtId="14" fontId="18" fillId="0" borderId="0" xfId="0" applyNumberFormat="1" applyFont="1"/>
    <xf numFmtId="164" fontId="18" fillId="0" borderId="0" xfId="0" applyNumberFormat="1" applyFont="1"/>
    <xf numFmtId="0" fontId="18" fillId="0" borderId="0" xfId="0" applyFont="1" applyAlignment="1">
      <alignment wrapText="1"/>
    </xf>
    <xf numFmtId="0" fontId="18" fillId="0" borderId="0" xfId="0" applyFont="1"/>
    <xf numFmtId="0" fontId="0" fillId="0" borderId="0" xfId="0" applyAlignment="1">
      <alignment horizontal="center"/>
    </xf>
    <xf numFmtId="49" fontId="0" fillId="0" borderId="0" xfId="0" applyNumberFormat="1" applyBorder="1" applyAlignment="1"/>
    <xf numFmtId="49" fontId="0" fillId="0" borderId="0" xfId="0" applyNumberFormat="1" applyBorder="1"/>
    <xf numFmtId="14" fontId="0" fillId="0" borderId="0" xfId="0" applyNumberFormat="1" applyBorder="1"/>
    <xf numFmtId="164" fontId="0" fillId="0" borderId="0" xfId="0" applyNumberFormat="1" applyBorder="1"/>
    <xf numFmtId="0" fontId="0" fillId="0" borderId="0" xfId="0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4">
    <dxf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4" formatCode="_-[$€-1809]* #,##0.00_-;\-[$€-1809]* #,##0.00_-;_-[$€-1809]* &quot;-&quot;??_-;_-@_-"/>
      <border diagonalUp="0" diagonalDown="0" outline="0">
        <left/>
        <right/>
        <top/>
        <bottom/>
      </border>
    </dxf>
    <dxf>
      <numFmt numFmtId="164" formatCode="_-[$€-1809]* #,##0.00_-;\-[$€-1809]* #,##0.00_-;_-[$€-1809]* &quot;-&quot;??_-;_-@_-"/>
      <border diagonalUp="0" diagonalDown="0" outline="0">
        <left/>
        <right/>
        <top/>
        <bottom/>
      </border>
    </dxf>
    <dxf>
      <numFmt numFmtId="164" formatCode="_-[$€-1809]* #,##0.00_-;\-[$€-1809]* #,##0.00_-;_-[$€-1809]* &quot;-&quot;??_-;_-@_-"/>
      <border diagonalUp="0" diagonalDown="0" outline="0">
        <left/>
        <right/>
        <top/>
        <bottom/>
      </border>
    </dxf>
    <dxf>
      <numFmt numFmtId="164" formatCode="_-[$€-1809]* #,##0.00_-;\-[$€-1809]* #,##0.00_-;_-[$€-1809]* &quot;-&quot;??_-;_-@_-"/>
      <border diagonalUp="0" diagonalDown="0" outline="0">
        <left/>
        <right/>
        <top/>
        <bottom/>
      </border>
    </dxf>
    <dxf>
      <numFmt numFmtId="164" formatCode="_-[$€-1809]* #,##0.00_-;\-[$€-1809]* #,##0.00_-;_-[$€-1809]* &quot;-&quot;??_-;_-@_-"/>
      <border diagonalUp="0" diagonalDown="0" outline="0">
        <left/>
        <right/>
        <top/>
        <bottom/>
      </border>
    </dxf>
    <dxf>
      <numFmt numFmtId="164" formatCode="_-[$€-1809]* #,##0.00_-;\-[$€-1809]* #,##0.00_-;_-[$€-1809]* &quot;-&quot;??_-;_-@_-"/>
      <border diagonalUp="0" diagonalDown="0" outline="0">
        <left/>
        <right/>
        <top/>
        <bottom/>
      </border>
    </dxf>
    <dxf>
      <numFmt numFmtId="164" formatCode="_-[$€-1809]* #,##0.00_-;\-[$€-1809]* #,##0.00_-;_-[$€-1809]* &quot;-&quot;??_-;_-@_-"/>
      <border diagonalUp="0" diagonalDown="0" outline="0">
        <left/>
        <right/>
        <top/>
        <bottom/>
      </border>
    </dxf>
    <dxf>
      <numFmt numFmtId="164" formatCode="_-[$€-1809]* #,##0.00_-;\-[$€-1809]* #,##0.00_-;_-[$€-1809]* &quot;-&quot;??_-;_-@_-"/>
      <border diagonalUp="0" diagonalDown="0" outline="0">
        <left/>
        <right/>
        <top/>
        <bottom/>
      </border>
    </dxf>
    <dxf>
      <numFmt numFmtId="164" formatCode="_-[$€-1809]* #,##0.00_-;\-[$€-1809]* #,##0.00_-;_-[$€-1809]* &quot;-&quot;??_-;_-@_-"/>
      <border diagonalUp="0" diagonalDown="0" outline="0">
        <left/>
        <right/>
        <top/>
        <bottom/>
      </border>
    </dxf>
    <dxf>
      <numFmt numFmtId="164" formatCode="_-[$€-1809]* #,##0.00_-;\-[$€-1809]* #,##0.00_-;_-[$€-1809]* &quot;-&quot;??_-;_-@_-"/>
      <border diagonalUp="0" diagonalDown="0" outline="0">
        <left/>
        <right/>
        <top/>
        <bottom/>
      </border>
    </dxf>
    <dxf>
      <numFmt numFmtId="19" formatCode="dd/mm/yyyy"/>
      <border diagonalUp="0" diagonalDown="0" outline="0">
        <left/>
        <right/>
        <top/>
        <bottom/>
      </border>
    </dxf>
    <dxf>
      <numFmt numFmtId="19" formatCode="dd/mm/yyyy"/>
      <border diagonalUp="0" diagonalDown="0" outline="0">
        <left/>
        <right/>
        <top/>
        <bottom/>
      </border>
    </dxf>
    <dxf>
      <numFmt numFmtId="30" formatCode="@"/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0" formatCode="@"/>
      <border diagonalUp="0" diagonalDown="0" outline="0">
        <left/>
        <right/>
        <top/>
        <bottom/>
      </border>
    </dxf>
    <dxf>
      <numFmt numFmtId="30" formatCode="@"/>
      <border diagonalUp="0" diagonalDown="0" outline="0">
        <left/>
        <right/>
        <top/>
        <bottom/>
      </border>
    </dxf>
    <dxf>
      <numFmt numFmtId="30" formatCode="@"/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wrapText="1" relativeIndent="0" justifyLastLine="0" shrinkToFit="0" readingOrder="0"/>
    </dxf>
    <dxf>
      <numFmt numFmtId="164" formatCode="_-[$€-1809]* #,##0.00_-;\-[$€-1809]* #,##0.00_-;_-[$€-1809]* &quot;-&quot;??_-;_-@_-"/>
    </dxf>
    <dxf>
      <numFmt numFmtId="164" formatCode="_-[$€-1809]* #,##0.00_-;\-[$€-1809]* #,##0.00_-;_-[$€-1809]* &quot;-&quot;??_-;_-@_-"/>
    </dxf>
    <dxf>
      <numFmt numFmtId="164" formatCode="_-[$€-1809]* #,##0.00_-;\-[$€-1809]* #,##0.00_-;_-[$€-1809]* &quot;-&quot;??_-;_-@_-"/>
    </dxf>
    <dxf>
      <numFmt numFmtId="164" formatCode="_-[$€-1809]* #,##0.00_-;\-[$€-1809]* #,##0.00_-;_-[$€-1809]* &quot;-&quot;??_-;_-@_-"/>
    </dxf>
    <dxf>
      <numFmt numFmtId="164" formatCode="_-[$€-1809]* #,##0.00_-;\-[$€-1809]* #,##0.00_-;_-[$€-1809]* &quot;-&quot;??_-;_-@_-"/>
    </dxf>
    <dxf>
      <numFmt numFmtId="164" formatCode="_-[$€-1809]* #,##0.00_-;\-[$€-1809]* #,##0.00_-;_-[$€-1809]* &quot;-&quot;??_-;_-@_-"/>
    </dxf>
    <dxf>
      <numFmt numFmtId="164" formatCode="_-[$€-1809]* #,##0.00_-;\-[$€-1809]* #,##0.00_-;_-[$€-1809]* &quot;-&quot;??_-;_-@_-"/>
    </dxf>
    <dxf>
      <numFmt numFmtId="164" formatCode="_-[$€-1809]* #,##0.00_-;\-[$€-1809]* #,##0.00_-;_-[$€-1809]* &quot;-&quot;??_-;_-@_-"/>
    </dxf>
    <dxf>
      <numFmt numFmtId="164" formatCode="_-[$€-1809]* #,##0.00_-;\-[$€-1809]* #,##0.00_-;_-[$€-1809]* &quot;-&quot;??_-;_-@_-"/>
    </dxf>
    <dxf>
      <numFmt numFmtId="164" formatCode="_-[$€-1809]* #,##0.00_-;\-[$€-1809]* #,##0.00_-;_-[$€-1809]* &quot;-&quot;??_-;_-@_-"/>
    </dxf>
    <dxf>
      <numFmt numFmtId="19" formatCode="dd/mm/yyyy"/>
    </dxf>
    <dxf>
      <numFmt numFmtId="19" formatCode="dd/mm/yyyy"/>
    </dxf>
    <dxf>
      <numFmt numFmtId="30" formatCode="@"/>
      <alignment horizontal="general" vertical="bottom" textRotation="0" wrapText="0" relativeIndent="0" justifyLastLine="0" shrinkToFit="0" readingOrder="0"/>
    </dxf>
    <dxf>
      <numFmt numFmtId="30" formatCode="@"/>
    </dxf>
    <dxf>
      <numFmt numFmtId="30" formatCode="@"/>
    </dxf>
    <dxf>
      <numFmt numFmtId="30" formatCode="@"/>
      <alignment horizontal="general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owssvr" backgroundRefresh="0" connectionId="1" autoFormatId="16" applyNumberFormats="0" applyBorderFormats="0" applyFontFormats="0" applyPatternFormats="0" applyAlignmentFormats="0" applyWidthHeightFormats="0">
  <queryTableRefresh nextId="21">
    <queryTableFields count="17">
      <queryTableField id="1" name="Name" tableColumnId="1"/>
      <queryTableField id="3" name="Grade" tableColumnId="2"/>
      <queryTableField id="2" name="Department" tableColumnId="3"/>
      <queryTableField id="4" name="Destination" tableColumnId="4"/>
      <queryTableField id="5" name="Departure Date" tableColumnId="5"/>
      <queryTableField id="6" name="Return Date" tableColumnId="6"/>
      <queryTableField id="9" name="Transport Total" tableColumnId="7"/>
      <queryTableField id="10" name="Accommodation Total" tableColumnId="8"/>
      <queryTableField id="12" name="Fee Total" tableColumnId="9"/>
      <queryTableField id="13" name="Incidentals Total" tableColumnId="10"/>
      <queryTableField id="14" name="Car Rental Total" tableColumnId="11"/>
      <queryTableField id="11" name="Subsistence Total" tableColumnId="12"/>
      <queryTableField id="8" name="Actual Cost Total" tableColumnId="14"/>
      <queryTableField id="20" dataBound="0" tableColumnId="19"/>
      <queryTableField id="19" dataBound="0" tableColumnId="18"/>
      <queryTableField id="18" dataBound="0" tableColumnId="13"/>
      <queryTableField id="7" name="Purpose/Relevance of Journey" tableColumnId="15"/>
    </queryTableFields>
    <queryTableDeletedFields count="3">
      <deletedField name="Recoupable Total"/>
      <deletedField name="Item Type"/>
      <deletedField name="Path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owssvr" displayName="Table_owssvr" ref="A1:Q82" tableType="queryTable" totalsRowCount="1">
  <autoFilter ref="A1:Q81"/>
  <sortState ref="A2:Q88">
    <sortCondition ref="E1:E88"/>
  </sortState>
  <tableColumns count="17">
    <tableColumn id="1" uniqueName="Name" name="Name" queryTableFieldId="1" dataDxfId="33" totalsRowDxfId="16"/>
    <tableColumn id="2" uniqueName="Analogous_x005f_x0020_Grade" name="Grade" queryTableFieldId="3" dataDxfId="32" totalsRowDxfId="15"/>
    <tableColumn id="3" uniqueName="Department" name="Department" queryTableFieldId="2" dataDxfId="31" totalsRowDxfId="14"/>
    <tableColumn id="4" uniqueName="Destination" name="Destination" queryTableFieldId="4" dataDxfId="30" totalsRowDxfId="13"/>
    <tableColumn id="5" uniqueName="Departure_x005f_x0020_Date" name="Departure Date" queryTableFieldId="5" dataDxfId="29" totalsRowDxfId="12"/>
    <tableColumn id="6" uniqueName="Return_x005f_x0020_Date" name="Return Date" queryTableFieldId="6" dataDxfId="28" totalsRowDxfId="11"/>
    <tableColumn id="7" uniqueName="Transport_x005f_x0020_Total" name="Transport " totalsRowFunction="custom" queryTableFieldId="9" dataDxfId="27" totalsRowDxfId="10">
      <totalsRowFormula>SUM(Table_owssvr[[Transport ]])</totalsRowFormula>
    </tableColumn>
    <tableColumn id="8" uniqueName="Accommodation_x005f_x0020_Total" name="Accommodation " totalsRowFunction="custom" queryTableFieldId="10" dataDxfId="26" totalsRowDxfId="9">
      <totalsRowFormula>SUM(Table_owssvr[[Accommodation ]])</totalsRowFormula>
    </tableColumn>
    <tableColumn id="9" uniqueName="Fee_x005f_x0020_Total" name="Fee " totalsRowFunction="custom" queryTableFieldId="12" dataDxfId="25" totalsRowDxfId="8">
      <totalsRowFormula>SUM(Table_owssvr[[Fee ]])</totalsRowFormula>
    </tableColumn>
    <tableColumn id="10" uniqueName="Incidentals_x005f_x0020_Total" name="Incidentals " totalsRowFunction="custom" queryTableFieldId="13" dataDxfId="24" totalsRowDxfId="7">
      <totalsRowFormula>SUM(Table_owssvr[[Incidentals ]])</totalsRowFormula>
    </tableColumn>
    <tableColumn id="11" uniqueName="Car_x005f_x0020_Rental_x005f_x0020_Total" name="Car Rental" totalsRowFunction="custom" queryTableFieldId="14" dataDxfId="23" totalsRowDxfId="6">
      <totalsRowFormula>SUM(Table_owssvr[Car Rental])</totalsRowFormula>
    </tableColumn>
    <tableColumn id="12" uniqueName="Subsistence_x005f_x0020_Total" name="Subsistence " totalsRowFunction="custom" queryTableFieldId="11" dataDxfId="22" totalsRowDxfId="5">
      <totalsRowFormula>SUM(Table_owssvr[[Subsistence ]])</totalsRowFormula>
    </tableColumn>
    <tableColumn id="14" uniqueName="Actual_x005f_x0020_Cost_x005f_x0020_Total" name=" Total" totalsRowFunction="custom" queryTableFieldId="8" dataDxfId="21" totalsRowDxfId="4">
      <totalsRowFormula>SUM(Table_owssvr[[ Total]])</totalsRowFormula>
    </tableColumn>
    <tableColumn id="19" uniqueName="19" name="EU Recoupable " totalsRowFunction="custom" queryTableFieldId="20" dataDxfId="20" totalsRowDxfId="3">
      <totalsRowFormula>SUM(Table_owssvr[[EU Recoupable ]])</totalsRowFormula>
    </tableColumn>
    <tableColumn id="18" uniqueName="18" name="Other Recoupable " totalsRowFunction="custom" queryTableFieldId="19" dataDxfId="19" totalsRowDxfId="2">
      <totalsRowFormula>SUM(Table_owssvr[[Other Recoupable ]])</totalsRowFormula>
    </tableColumn>
    <tableColumn id="13" uniqueName="13" name="Net Cost " totalsRowFunction="custom" queryTableFieldId="18" dataDxfId="18" totalsRowDxfId="1">
      <totalsRowFormula>SUM(Table_owssvr[[Net Cost ]])</totalsRowFormula>
    </tableColumn>
    <tableColumn id="15" uniqueName="Purpose_x005f_x002f_Relevance_x005f_x0020_of" name="Event" queryTableFieldId="7" dataDxfId="17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abSelected="1" topLeftCell="E73" workbookViewId="0">
      <selection activeCell="M83" sqref="M83"/>
    </sheetView>
  </sheetViews>
  <sheetFormatPr defaultRowHeight="14.25"/>
  <cols>
    <col min="1" max="1" width="22.75" bestFit="1" customWidth="1"/>
    <col min="2" max="2" width="34.875" customWidth="1"/>
    <col min="3" max="3" width="43.625" bestFit="1" customWidth="1"/>
    <col min="4" max="4" width="27.875" customWidth="1"/>
    <col min="5" max="5" width="16.875" bestFit="1" customWidth="1"/>
    <col min="6" max="6" width="13.75" bestFit="1" customWidth="1"/>
    <col min="7" max="7" width="16.625" bestFit="1" customWidth="1"/>
    <col min="8" max="8" width="22.75" bestFit="1" customWidth="1"/>
    <col min="9" max="9" width="11.25" bestFit="1" customWidth="1"/>
    <col min="10" max="10" width="17.875" bestFit="1" customWidth="1"/>
    <col min="11" max="11" width="17.125" bestFit="1" customWidth="1"/>
    <col min="12" max="12" width="18.75" bestFit="1" customWidth="1"/>
    <col min="13" max="13" width="18" bestFit="1" customWidth="1"/>
    <col min="14" max="16" width="18" customWidth="1"/>
    <col min="17" max="17" width="81.125" bestFit="1" customWidth="1"/>
  </cols>
  <sheetData>
    <row r="1" spans="1:17">
      <c r="A1" t="s">
        <v>0</v>
      </c>
      <c r="B1" t="s">
        <v>2</v>
      </c>
      <c r="C1" t="s">
        <v>1</v>
      </c>
      <c r="D1" t="s">
        <v>3</v>
      </c>
      <c r="E1" t="s">
        <v>4</v>
      </c>
      <c r="F1" t="s">
        <v>5</v>
      </c>
      <c r="G1" t="s">
        <v>221</v>
      </c>
      <c r="H1" t="s">
        <v>187</v>
      </c>
      <c r="I1" t="s">
        <v>188</v>
      </c>
      <c r="J1" t="s">
        <v>189</v>
      </c>
      <c r="K1" t="s">
        <v>190</v>
      </c>
      <c r="L1" t="s">
        <v>191</v>
      </c>
      <c r="M1" s="12" t="s">
        <v>183</v>
      </c>
      <c r="N1" s="12" t="s">
        <v>184</v>
      </c>
      <c r="O1" s="12" t="s">
        <v>185</v>
      </c>
      <c r="P1" s="12" t="s">
        <v>186</v>
      </c>
      <c r="Q1" t="s">
        <v>219</v>
      </c>
    </row>
    <row r="2" spans="1:17">
      <c r="A2" s="1" t="s">
        <v>6</v>
      </c>
      <c r="B2" s="2" t="s">
        <v>8</v>
      </c>
      <c r="C2" s="2" t="s">
        <v>7</v>
      </c>
      <c r="D2" s="1" t="s">
        <v>177</v>
      </c>
      <c r="E2" s="3">
        <v>43192</v>
      </c>
      <c r="F2" s="3">
        <v>43198</v>
      </c>
      <c r="G2" s="4">
        <v>1037.47</v>
      </c>
      <c r="H2" s="4">
        <v>0</v>
      </c>
      <c r="I2" s="4">
        <v>0</v>
      </c>
      <c r="J2" s="4">
        <v>0</v>
      </c>
      <c r="K2" s="4">
        <v>0</v>
      </c>
      <c r="L2" s="4">
        <v>364.51</v>
      </c>
      <c r="M2" s="4">
        <v>1401.98</v>
      </c>
      <c r="N2" s="4">
        <v>0</v>
      </c>
      <c r="O2" s="4">
        <v>0</v>
      </c>
      <c r="P2" s="4">
        <v>1401.98</v>
      </c>
      <c r="Q2" s="5" t="s">
        <v>9</v>
      </c>
    </row>
    <row r="3" spans="1:17">
      <c r="A3" s="1" t="s">
        <v>93</v>
      </c>
      <c r="B3" s="2" t="s">
        <v>20</v>
      </c>
      <c r="C3" s="2" t="s">
        <v>30</v>
      </c>
      <c r="D3" s="1" t="s">
        <v>178</v>
      </c>
      <c r="E3" s="3">
        <v>43194</v>
      </c>
      <c r="F3" s="3">
        <v>43195</v>
      </c>
      <c r="G3" s="4">
        <v>0</v>
      </c>
      <c r="H3" s="4">
        <v>0</v>
      </c>
      <c r="I3" s="4">
        <v>0</v>
      </c>
      <c r="J3" s="4">
        <v>49.6</v>
      </c>
      <c r="K3" s="4">
        <v>0</v>
      </c>
      <c r="L3" s="4">
        <v>188.75</v>
      </c>
      <c r="M3" s="4">
        <v>238.35</v>
      </c>
      <c r="N3" s="4">
        <v>0</v>
      </c>
      <c r="O3" s="4">
        <v>0</v>
      </c>
      <c r="P3" s="4">
        <v>238.35</v>
      </c>
      <c r="Q3" s="5" t="s">
        <v>220</v>
      </c>
    </row>
    <row r="4" spans="1:17">
      <c r="A4" s="1" t="s">
        <v>94</v>
      </c>
      <c r="B4" s="2" t="s">
        <v>8</v>
      </c>
      <c r="C4" s="2" t="s">
        <v>30</v>
      </c>
      <c r="D4" s="1" t="s">
        <v>178</v>
      </c>
      <c r="E4" s="3">
        <v>43194</v>
      </c>
      <c r="F4" s="3">
        <v>43195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188.75</v>
      </c>
      <c r="M4" s="4">
        <v>188.75</v>
      </c>
      <c r="N4" s="4">
        <v>0</v>
      </c>
      <c r="O4" s="4">
        <v>0</v>
      </c>
      <c r="P4" s="4">
        <v>188.75</v>
      </c>
      <c r="Q4" s="5" t="s">
        <v>220</v>
      </c>
    </row>
    <row r="5" spans="1:17">
      <c r="A5" s="1" t="s">
        <v>19</v>
      </c>
      <c r="B5" s="2" t="s">
        <v>20</v>
      </c>
      <c r="C5" s="2" t="s">
        <v>11</v>
      </c>
      <c r="D5" s="1" t="s">
        <v>88</v>
      </c>
      <c r="E5" s="3">
        <v>43199</v>
      </c>
      <c r="F5" s="3">
        <v>43201</v>
      </c>
      <c r="G5" s="4">
        <v>98.06</v>
      </c>
      <c r="H5" s="4">
        <v>442.96</v>
      </c>
      <c r="I5" s="4">
        <v>0</v>
      </c>
      <c r="J5" s="4">
        <v>0</v>
      </c>
      <c r="K5" s="4">
        <v>0</v>
      </c>
      <c r="L5" s="4">
        <v>304.33</v>
      </c>
      <c r="M5" s="4">
        <v>845.35</v>
      </c>
      <c r="N5" s="4">
        <v>0</v>
      </c>
      <c r="O5" s="4">
        <v>0</v>
      </c>
      <c r="P5" s="4">
        <v>845.35</v>
      </c>
      <c r="Q5" s="5" t="s">
        <v>21</v>
      </c>
    </row>
    <row r="6" spans="1:17">
      <c r="A6" s="1" t="s">
        <v>22</v>
      </c>
      <c r="B6" s="2" t="s">
        <v>8</v>
      </c>
      <c r="C6" s="2" t="s">
        <v>11</v>
      </c>
      <c r="D6" s="1" t="s">
        <v>88</v>
      </c>
      <c r="E6" s="3">
        <v>43199</v>
      </c>
      <c r="F6" s="3">
        <v>43201</v>
      </c>
      <c r="G6" s="4">
        <v>98.06</v>
      </c>
      <c r="H6" s="4">
        <v>442.96</v>
      </c>
      <c r="I6" s="4">
        <v>0</v>
      </c>
      <c r="J6" s="4">
        <v>0</v>
      </c>
      <c r="K6" s="4">
        <v>0</v>
      </c>
      <c r="L6" s="4">
        <v>304.33</v>
      </c>
      <c r="M6" s="4">
        <v>845.35</v>
      </c>
      <c r="N6" s="4">
        <v>0</v>
      </c>
      <c r="O6" s="4">
        <v>0</v>
      </c>
      <c r="P6" s="4">
        <v>845.35</v>
      </c>
      <c r="Q6" s="5" t="s">
        <v>23</v>
      </c>
    </row>
    <row r="7" spans="1:17">
      <c r="A7" s="1" t="s">
        <v>24</v>
      </c>
      <c r="B7" s="2" t="s">
        <v>25</v>
      </c>
      <c r="C7" s="2" t="s">
        <v>11</v>
      </c>
      <c r="D7" s="1" t="s">
        <v>88</v>
      </c>
      <c r="E7" s="3">
        <v>43199</v>
      </c>
      <c r="F7" s="3">
        <v>43201</v>
      </c>
      <c r="G7" s="4">
        <v>98.06</v>
      </c>
      <c r="H7" s="4">
        <v>442.96</v>
      </c>
      <c r="I7" s="4">
        <v>0</v>
      </c>
      <c r="J7" s="4">
        <v>0</v>
      </c>
      <c r="K7" s="4">
        <v>0</v>
      </c>
      <c r="L7" s="4">
        <v>304.33</v>
      </c>
      <c r="M7" s="4">
        <v>845.35</v>
      </c>
      <c r="N7" s="4">
        <v>0</v>
      </c>
      <c r="O7" s="4">
        <v>0</v>
      </c>
      <c r="P7" s="4">
        <v>845.35</v>
      </c>
      <c r="Q7" s="5" t="s">
        <v>23</v>
      </c>
    </row>
    <row r="8" spans="1:17">
      <c r="A8" s="1" t="s">
        <v>29</v>
      </c>
      <c r="B8" s="2" t="s">
        <v>26</v>
      </c>
      <c r="C8" s="2" t="s">
        <v>30</v>
      </c>
      <c r="D8" s="1" t="s">
        <v>88</v>
      </c>
      <c r="E8" s="3">
        <v>43199</v>
      </c>
      <c r="F8" s="3">
        <v>43200</v>
      </c>
      <c r="G8" s="4">
        <v>111.58</v>
      </c>
      <c r="H8" s="4">
        <v>215.77</v>
      </c>
      <c r="I8" s="4">
        <v>0</v>
      </c>
      <c r="J8" s="4">
        <v>0</v>
      </c>
      <c r="K8" s="4">
        <v>0</v>
      </c>
      <c r="L8" s="4">
        <v>190.21</v>
      </c>
      <c r="M8" s="4">
        <v>517.55999999999995</v>
      </c>
      <c r="N8" s="4">
        <v>0</v>
      </c>
      <c r="O8" s="4">
        <v>0</v>
      </c>
      <c r="P8" s="4">
        <v>517.55999999999995</v>
      </c>
      <c r="Q8" s="5" t="s">
        <v>21</v>
      </c>
    </row>
    <row r="9" spans="1:17">
      <c r="A9" s="1" t="s">
        <v>31</v>
      </c>
      <c r="B9" s="2" t="s">
        <v>26</v>
      </c>
      <c r="C9" s="2" t="s">
        <v>11</v>
      </c>
      <c r="D9" s="1" t="s">
        <v>88</v>
      </c>
      <c r="E9" s="3">
        <v>43199</v>
      </c>
      <c r="F9" s="3">
        <v>43201</v>
      </c>
      <c r="G9" s="4">
        <v>98.06</v>
      </c>
      <c r="H9" s="4">
        <v>442.96</v>
      </c>
      <c r="I9" s="4">
        <v>0</v>
      </c>
      <c r="J9" s="4">
        <v>0</v>
      </c>
      <c r="K9" s="4">
        <v>0</v>
      </c>
      <c r="L9" s="4">
        <v>304.33</v>
      </c>
      <c r="M9" s="4">
        <v>845.35</v>
      </c>
      <c r="N9" s="4">
        <v>0</v>
      </c>
      <c r="O9" s="4">
        <v>0</v>
      </c>
      <c r="P9" s="4">
        <v>845.35</v>
      </c>
      <c r="Q9" s="5" t="s">
        <v>32</v>
      </c>
    </row>
    <row r="10" spans="1:17" ht="28.5">
      <c r="A10" s="1" t="s">
        <v>35</v>
      </c>
      <c r="B10" s="2" t="s">
        <v>26</v>
      </c>
      <c r="C10" s="2" t="s">
        <v>7</v>
      </c>
      <c r="D10" s="1" t="s">
        <v>172</v>
      </c>
      <c r="E10" s="3">
        <v>43199</v>
      </c>
      <c r="F10" s="3">
        <v>43201</v>
      </c>
      <c r="G10" s="4">
        <v>103.98</v>
      </c>
      <c r="H10" s="4">
        <v>427.06</v>
      </c>
      <c r="I10" s="4">
        <v>0</v>
      </c>
      <c r="J10" s="4">
        <v>0</v>
      </c>
      <c r="K10" s="4">
        <v>0</v>
      </c>
      <c r="L10" s="4">
        <v>304.33</v>
      </c>
      <c r="M10" s="4">
        <v>835.37</v>
      </c>
      <c r="N10" s="4">
        <v>0</v>
      </c>
      <c r="O10" s="4">
        <v>0</v>
      </c>
      <c r="P10" s="4">
        <v>835.37</v>
      </c>
      <c r="Q10" s="5" t="s">
        <v>36</v>
      </c>
    </row>
    <row r="11" spans="1:17">
      <c r="A11" s="1" t="s">
        <v>37</v>
      </c>
      <c r="B11" s="2" t="s">
        <v>8</v>
      </c>
      <c r="C11" s="2" t="s">
        <v>30</v>
      </c>
      <c r="D11" s="1" t="s">
        <v>173</v>
      </c>
      <c r="E11" s="3">
        <v>43199</v>
      </c>
      <c r="F11" s="3">
        <v>43200</v>
      </c>
      <c r="G11" s="4">
        <v>111.58</v>
      </c>
      <c r="H11" s="4">
        <v>215.77</v>
      </c>
      <c r="I11" s="4">
        <v>0</v>
      </c>
      <c r="J11" s="4">
        <v>0</v>
      </c>
      <c r="K11" s="4">
        <v>0</v>
      </c>
      <c r="L11" s="4">
        <v>190.21</v>
      </c>
      <c r="M11" s="4">
        <v>517.55999999999995</v>
      </c>
      <c r="N11" s="4">
        <v>0</v>
      </c>
      <c r="O11" s="4">
        <v>0</v>
      </c>
      <c r="P11" s="4">
        <v>517.55999999999995</v>
      </c>
      <c r="Q11" s="5" t="s">
        <v>23</v>
      </c>
    </row>
    <row r="12" spans="1:17" ht="28.5">
      <c r="A12" s="1" t="s">
        <v>38</v>
      </c>
      <c r="B12" s="2" t="s">
        <v>39</v>
      </c>
      <c r="C12" s="2" t="s">
        <v>7</v>
      </c>
      <c r="D12" s="1" t="s">
        <v>88</v>
      </c>
      <c r="E12" s="3">
        <v>43199</v>
      </c>
      <c r="F12" s="3">
        <v>43200</v>
      </c>
      <c r="G12" s="4">
        <v>108.14</v>
      </c>
      <c r="H12" s="4">
        <v>163.63999999999999</v>
      </c>
      <c r="I12" s="4">
        <v>0</v>
      </c>
      <c r="J12" s="4">
        <v>0</v>
      </c>
      <c r="K12" s="4">
        <v>0</v>
      </c>
      <c r="L12" s="4">
        <v>190.21</v>
      </c>
      <c r="M12" s="4">
        <v>461.99</v>
      </c>
      <c r="N12" s="4">
        <v>0</v>
      </c>
      <c r="O12" s="4">
        <v>0</v>
      </c>
      <c r="P12" s="4">
        <v>461.99</v>
      </c>
      <c r="Q12" s="5" t="s">
        <v>40</v>
      </c>
    </row>
    <row r="13" spans="1:17" ht="28.5">
      <c r="A13" s="1" t="s">
        <v>41</v>
      </c>
      <c r="B13" s="2" t="s">
        <v>8</v>
      </c>
      <c r="C13" s="2" t="s">
        <v>7</v>
      </c>
      <c r="D13" s="1" t="s">
        <v>209</v>
      </c>
      <c r="E13" s="3">
        <v>43200</v>
      </c>
      <c r="F13" s="3">
        <v>43203</v>
      </c>
      <c r="G13" s="4">
        <v>1176.23</v>
      </c>
      <c r="H13" s="4">
        <v>0</v>
      </c>
      <c r="I13" s="4">
        <v>0</v>
      </c>
      <c r="J13" s="4">
        <v>0</v>
      </c>
      <c r="K13" s="4">
        <v>0</v>
      </c>
      <c r="L13" s="4">
        <v>302.81</v>
      </c>
      <c r="M13" s="4">
        <v>1479.04</v>
      </c>
      <c r="N13" s="4">
        <v>0</v>
      </c>
      <c r="O13" s="4">
        <v>0</v>
      </c>
      <c r="P13" s="4">
        <v>1479.04</v>
      </c>
      <c r="Q13" s="5" t="s">
        <v>42</v>
      </c>
    </row>
    <row r="14" spans="1:17">
      <c r="A14" s="1" t="s">
        <v>55</v>
      </c>
      <c r="B14" s="2" t="s">
        <v>26</v>
      </c>
      <c r="C14" s="2" t="s">
        <v>7</v>
      </c>
      <c r="D14" s="1" t="s">
        <v>200</v>
      </c>
      <c r="E14" s="3">
        <v>43200</v>
      </c>
      <c r="F14" s="3">
        <v>43207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 t="s">
        <v>56</v>
      </c>
    </row>
    <row r="15" spans="1:17">
      <c r="A15" s="1" t="s">
        <v>57</v>
      </c>
      <c r="B15" s="2" t="s">
        <v>44</v>
      </c>
      <c r="C15" s="2" t="s">
        <v>225</v>
      </c>
      <c r="D15" s="1" t="s">
        <v>209</v>
      </c>
      <c r="E15" s="3">
        <v>43200</v>
      </c>
      <c r="F15" s="3">
        <v>43203</v>
      </c>
      <c r="G15" s="4">
        <v>1176.23</v>
      </c>
      <c r="H15" s="4">
        <v>0</v>
      </c>
      <c r="I15" s="4">
        <v>0</v>
      </c>
      <c r="J15" s="4">
        <v>0</v>
      </c>
      <c r="K15" s="4">
        <v>0</v>
      </c>
      <c r="L15" s="4">
        <v>302.81</v>
      </c>
      <c r="M15" s="4">
        <v>1479.04</v>
      </c>
      <c r="N15" s="4">
        <v>0</v>
      </c>
      <c r="O15" s="4">
        <v>0</v>
      </c>
      <c r="P15" s="4">
        <v>1479.04</v>
      </c>
      <c r="Q15" s="5" t="s">
        <v>58</v>
      </c>
    </row>
    <row r="16" spans="1:17">
      <c r="A16" s="1" t="s">
        <v>45</v>
      </c>
      <c r="B16" s="2" t="s">
        <v>212</v>
      </c>
      <c r="C16" s="2" t="s">
        <v>11</v>
      </c>
      <c r="D16" s="1" t="s">
        <v>174</v>
      </c>
      <c r="E16" s="3">
        <v>43201</v>
      </c>
      <c r="F16" s="3">
        <v>43202</v>
      </c>
      <c r="G16" s="4">
        <v>339.01</v>
      </c>
      <c r="H16" s="4">
        <v>0</v>
      </c>
      <c r="I16" s="4">
        <v>0</v>
      </c>
      <c r="J16" s="4">
        <v>0</v>
      </c>
      <c r="K16" s="4">
        <v>0</v>
      </c>
      <c r="L16" s="4">
        <v>80.010000000000005</v>
      </c>
      <c r="M16" s="4">
        <v>419.02</v>
      </c>
      <c r="N16" s="4">
        <v>0</v>
      </c>
      <c r="O16" s="4">
        <v>339.01</v>
      </c>
      <c r="P16" s="4">
        <v>80.010000000000005</v>
      </c>
      <c r="Q16" s="5" t="s">
        <v>46</v>
      </c>
    </row>
    <row r="17" spans="1:17">
      <c r="A17" s="1" t="s">
        <v>59</v>
      </c>
      <c r="B17" s="2" t="s">
        <v>20</v>
      </c>
      <c r="C17" s="2" t="s">
        <v>225</v>
      </c>
      <c r="D17" s="1" t="s">
        <v>179</v>
      </c>
      <c r="E17" s="3">
        <v>43205</v>
      </c>
      <c r="F17" s="3">
        <v>43208</v>
      </c>
      <c r="G17" s="4">
        <v>246.45</v>
      </c>
      <c r="H17" s="4">
        <v>380.63</v>
      </c>
      <c r="I17" s="4">
        <v>0</v>
      </c>
      <c r="J17" s="4">
        <v>0</v>
      </c>
      <c r="K17" s="4">
        <v>0</v>
      </c>
      <c r="L17" s="4">
        <v>346.67</v>
      </c>
      <c r="M17" s="4">
        <v>973.75</v>
      </c>
      <c r="N17" s="4">
        <v>973.75</v>
      </c>
      <c r="O17" s="4">
        <v>0</v>
      </c>
      <c r="P17" s="4">
        <v>0</v>
      </c>
      <c r="Q17" s="5" t="s">
        <v>60</v>
      </c>
    </row>
    <row r="18" spans="1:17">
      <c r="A18" s="1" t="s">
        <v>61</v>
      </c>
      <c r="B18" s="2" t="s">
        <v>62</v>
      </c>
      <c r="C18" s="2" t="s">
        <v>225</v>
      </c>
      <c r="D18" s="1" t="s">
        <v>179</v>
      </c>
      <c r="E18" s="3">
        <v>43205</v>
      </c>
      <c r="F18" s="3">
        <v>43208</v>
      </c>
      <c r="G18" s="4">
        <v>246.45</v>
      </c>
      <c r="H18" s="4">
        <v>380.63</v>
      </c>
      <c r="I18" s="4">
        <v>0</v>
      </c>
      <c r="J18" s="4">
        <v>0</v>
      </c>
      <c r="K18" s="4">
        <v>0</v>
      </c>
      <c r="L18" s="4">
        <v>346.67</v>
      </c>
      <c r="M18" s="4">
        <v>973.75</v>
      </c>
      <c r="N18" s="4">
        <v>973.75</v>
      </c>
      <c r="O18" s="4">
        <v>0</v>
      </c>
      <c r="P18" s="4">
        <v>0</v>
      </c>
      <c r="Q18" s="5" t="s">
        <v>60</v>
      </c>
    </row>
    <row r="19" spans="1:17">
      <c r="A19" s="1" t="s">
        <v>175</v>
      </c>
      <c r="B19" s="2" t="s">
        <v>26</v>
      </c>
      <c r="C19" s="2" t="s">
        <v>11</v>
      </c>
      <c r="D19" s="1" t="s">
        <v>27</v>
      </c>
      <c r="E19" s="3">
        <v>43206</v>
      </c>
      <c r="F19" s="3">
        <v>43208</v>
      </c>
      <c r="G19" s="4">
        <v>77.08</v>
      </c>
      <c r="H19" s="4">
        <v>245.09</v>
      </c>
      <c r="I19" s="4">
        <v>0</v>
      </c>
      <c r="J19" s="4">
        <v>67.2</v>
      </c>
      <c r="K19" s="4">
        <v>0</v>
      </c>
      <c r="L19" s="4">
        <v>213.35</v>
      </c>
      <c r="M19" s="4">
        <v>602.72</v>
      </c>
      <c r="N19" s="4">
        <v>0</v>
      </c>
      <c r="O19" s="4">
        <v>0</v>
      </c>
      <c r="P19" s="4">
        <v>602.72</v>
      </c>
      <c r="Q19" s="5" t="s">
        <v>28</v>
      </c>
    </row>
    <row r="20" spans="1:17">
      <c r="A20" s="1" t="s">
        <v>43</v>
      </c>
      <c r="B20" s="2" t="s">
        <v>20</v>
      </c>
      <c r="C20" s="2" t="s">
        <v>7</v>
      </c>
      <c r="D20" s="1" t="s">
        <v>27</v>
      </c>
      <c r="E20" s="3">
        <v>43206</v>
      </c>
      <c r="F20" s="3">
        <v>43208</v>
      </c>
      <c r="G20" s="4">
        <v>78.08</v>
      </c>
      <c r="H20" s="4">
        <v>245.09</v>
      </c>
      <c r="I20" s="4">
        <v>0</v>
      </c>
      <c r="J20" s="4">
        <v>0</v>
      </c>
      <c r="K20" s="4">
        <v>0</v>
      </c>
      <c r="L20" s="4">
        <v>213.35</v>
      </c>
      <c r="M20" s="4">
        <v>536.52</v>
      </c>
      <c r="N20" s="4">
        <v>0</v>
      </c>
      <c r="O20" s="4">
        <v>0</v>
      </c>
      <c r="P20" s="4">
        <v>536.52</v>
      </c>
      <c r="Q20" s="5" t="s">
        <v>28</v>
      </c>
    </row>
    <row r="21" spans="1:17">
      <c r="A21" s="1" t="s">
        <v>67</v>
      </c>
      <c r="B21" s="2" t="s">
        <v>68</v>
      </c>
      <c r="C21" s="2" t="s">
        <v>225</v>
      </c>
      <c r="D21" s="1" t="s">
        <v>69</v>
      </c>
      <c r="E21" s="3">
        <v>43206</v>
      </c>
      <c r="F21" s="3">
        <v>43210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468.97</v>
      </c>
      <c r="M21" s="4">
        <v>468.97</v>
      </c>
      <c r="N21" s="4">
        <v>0</v>
      </c>
      <c r="O21" s="4">
        <v>0</v>
      </c>
      <c r="P21" s="4">
        <v>468.97</v>
      </c>
      <c r="Q21" s="5" t="s">
        <v>70</v>
      </c>
    </row>
    <row r="22" spans="1:17">
      <c r="A22" s="1" t="s">
        <v>65</v>
      </c>
      <c r="B22" s="2" t="s">
        <v>8</v>
      </c>
      <c r="C22" s="2" t="s">
        <v>7</v>
      </c>
      <c r="D22" s="1" t="s">
        <v>181</v>
      </c>
      <c r="E22" s="3">
        <v>43206</v>
      </c>
      <c r="F22" s="3">
        <v>43208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408.23</v>
      </c>
      <c r="M22" s="4">
        <v>408.23</v>
      </c>
      <c r="N22" s="4">
        <v>0</v>
      </c>
      <c r="O22" s="4">
        <v>0</v>
      </c>
      <c r="P22" s="4">
        <v>408.23</v>
      </c>
      <c r="Q22" s="5" t="s">
        <v>71</v>
      </c>
    </row>
    <row r="23" spans="1:17">
      <c r="A23" s="1" t="s">
        <v>90</v>
      </c>
      <c r="B23" s="2" t="s">
        <v>25</v>
      </c>
      <c r="C23" s="2" t="s">
        <v>30</v>
      </c>
      <c r="D23" s="1" t="s">
        <v>180</v>
      </c>
      <c r="E23" s="3">
        <v>43206</v>
      </c>
      <c r="F23" s="3">
        <v>43208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408.23</v>
      </c>
      <c r="M23" s="4">
        <v>408.23</v>
      </c>
      <c r="N23" s="4">
        <v>0</v>
      </c>
      <c r="O23" s="4">
        <v>0</v>
      </c>
      <c r="P23" s="4">
        <v>408.23</v>
      </c>
      <c r="Q23" s="5" t="s">
        <v>71</v>
      </c>
    </row>
    <row r="24" spans="1:17">
      <c r="A24" s="1" t="s">
        <v>63</v>
      </c>
      <c r="B24" s="2" t="s">
        <v>199</v>
      </c>
      <c r="C24" s="2" t="s">
        <v>30</v>
      </c>
      <c r="D24" s="1" t="s">
        <v>206</v>
      </c>
      <c r="E24" s="3">
        <v>43212</v>
      </c>
      <c r="F24" s="3">
        <v>43215</v>
      </c>
      <c r="G24" s="4">
        <v>282.83</v>
      </c>
      <c r="H24" s="4">
        <v>762</v>
      </c>
      <c r="I24" s="4">
        <v>0</v>
      </c>
      <c r="J24" s="4">
        <v>0</v>
      </c>
      <c r="K24" s="4">
        <v>0</v>
      </c>
      <c r="L24" s="4">
        <v>442.75</v>
      </c>
      <c r="M24" s="4">
        <v>1487.58</v>
      </c>
      <c r="N24" s="4">
        <v>0</v>
      </c>
      <c r="O24" s="4">
        <v>0</v>
      </c>
      <c r="P24" s="4">
        <v>1487.58</v>
      </c>
      <c r="Q24" s="5" t="s">
        <v>64</v>
      </c>
    </row>
    <row r="25" spans="1:17">
      <c r="A25" s="1" t="s">
        <v>65</v>
      </c>
      <c r="B25" s="2" t="s">
        <v>8</v>
      </c>
      <c r="C25" s="2" t="s">
        <v>7</v>
      </c>
      <c r="D25" s="1" t="s">
        <v>180</v>
      </c>
      <c r="E25" s="3">
        <v>43213</v>
      </c>
      <c r="F25" s="3">
        <v>43216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561.32000000000005</v>
      </c>
      <c r="M25" s="4">
        <v>561.32000000000005</v>
      </c>
      <c r="N25" s="4">
        <v>0</v>
      </c>
      <c r="O25" s="4">
        <v>0</v>
      </c>
      <c r="P25" s="4">
        <v>561.32000000000005</v>
      </c>
      <c r="Q25" s="5" t="s">
        <v>66</v>
      </c>
    </row>
    <row r="26" spans="1:17" s="11" customFormat="1">
      <c r="A26" s="6" t="s">
        <v>51</v>
      </c>
      <c r="B26" s="7" t="s">
        <v>222</v>
      </c>
      <c r="C26" s="7" t="s">
        <v>7</v>
      </c>
      <c r="D26" s="6" t="s">
        <v>210</v>
      </c>
      <c r="E26" s="8">
        <v>43214</v>
      </c>
      <c r="F26" s="8">
        <v>43216</v>
      </c>
      <c r="G26" s="9">
        <v>291.98</v>
      </c>
      <c r="H26" s="9">
        <v>338</v>
      </c>
      <c r="I26" s="9">
        <v>0</v>
      </c>
      <c r="J26" s="9">
        <v>0</v>
      </c>
      <c r="K26" s="9">
        <v>0</v>
      </c>
      <c r="L26" s="9">
        <v>322</v>
      </c>
      <c r="M26" s="9">
        <v>951.98</v>
      </c>
      <c r="N26" s="9">
        <v>0</v>
      </c>
      <c r="O26" s="9">
        <v>0</v>
      </c>
      <c r="P26" s="9">
        <v>951.98</v>
      </c>
      <c r="Q26" s="10" t="s">
        <v>52</v>
      </c>
    </row>
    <row r="27" spans="1:17" s="11" customFormat="1">
      <c r="A27" s="6" t="s">
        <v>53</v>
      </c>
      <c r="B27" s="7" t="s">
        <v>229</v>
      </c>
      <c r="C27" s="7" t="s">
        <v>7</v>
      </c>
      <c r="D27" s="6" t="s">
        <v>210</v>
      </c>
      <c r="E27" s="8">
        <v>43214</v>
      </c>
      <c r="F27" s="8">
        <v>43216</v>
      </c>
      <c r="G27" s="9">
        <v>291.98</v>
      </c>
      <c r="H27" s="9">
        <v>338</v>
      </c>
      <c r="I27" s="9">
        <v>0</v>
      </c>
      <c r="J27" s="9">
        <v>0</v>
      </c>
      <c r="K27" s="9">
        <v>0</v>
      </c>
      <c r="L27" s="9">
        <v>322</v>
      </c>
      <c r="M27" s="9">
        <v>951.98</v>
      </c>
      <c r="N27" s="9">
        <v>0</v>
      </c>
      <c r="O27" s="9">
        <v>0</v>
      </c>
      <c r="P27" s="9">
        <v>951.98</v>
      </c>
      <c r="Q27" s="10" t="s">
        <v>54</v>
      </c>
    </row>
    <row r="28" spans="1:17" ht="28.5">
      <c r="A28" s="1" t="s">
        <v>85</v>
      </c>
      <c r="B28" s="2" t="s">
        <v>20</v>
      </c>
      <c r="C28" s="2" t="s">
        <v>7</v>
      </c>
      <c r="D28" s="1" t="s">
        <v>173</v>
      </c>
      <c r="E28" s="3">
        <v>43214</v>
      </c>
      <c r="F28" s="3">
        <v>43215</v>
      </c>
      <c r="G28" s="4">
        <v>42.64</v>
      </c>
      <c r="H28" s="4">
        <v>232.95</v>
      </c>
      <c r="I28" s="4">
        <v>0</v>
      </c>
      <c r="J28" s="4">
        <v>0</v>
      </c>
      <c r="K28" s="4">
        <v>0</v>
      </c>
      <c r="L28" s="4">
        <v>190.21</v>
      </c>
      <c r="M28" s="4">
        <v>465.8</v>
      </c>
      <c r="N28" s="4">
        <v>0</v>
      </c>
      <c r="O28" s="4">
        <v>0</v>
      </c>
      <c r="P28" s="4">
        <v>465.8</v>
      </c>
      <c r="Q28" s="5" t="s">
        <v>86</v>
      </c>
    </row>
    <row r="29" spans="1:17">
      <c r="A29" s="1" t="s">
        <v>87</v>
      </c>
      <c r="B29" s="2" t="s">
        <v>39</v>
      </c>
      <c r="C29" s="2" t="s">
        <v>7</v>
      </c>
      <c r="D29" s="1" t="s">
        <v>88</v>
      </c>
      <c r="E29" s="3">
        <v>43214</v>
      </c>
      <c r="F29" s="3">
        <v>43216</v>
      </c>
      <c r="G29" s="4">
        <v>78.12</v>
      </c>
      <c r="H29" s="4">
        <v>0</v>
      </c>
      <c r="I29" s="4">
        <v>0</v>
      </c>
      <c r="J29" s="4">
        <v>0</v>
      </c>
      <c r="K29" s="4">
        <v>0</v>
      </c>
      <c r="L29" s="4">
        <v>532.55999999999995</v>
      </c>
      <c r="M29" s="4">
        <v>610.67999999999995</v>
      </c>
      <c r="N29" s="4">
        <v>0</v>
      </c>
      <c r="O29" s="4">
        <v>0</v>
      </c>
      <c r="P29" s="4">
        <v>610.67999999999995</v>
      </c>
      <c r="Q29" s="5" t="s">
        <v>89</v>
      </c>
    </row>
    <row r="30" spans="1:17">
      <c r="A30" s="1" t="s">
        <v>91</v>
      </c>
      <c r="B30" s="2" t="s">
        <v>26</v>
      </c>
      <c r="C30" s="2" t="s">
        <v>30</v>
      </c>
      <c r="D30" s="1" t="s">
        <v>203</v>
      </c>
      <c r="E30" s="3">
        <v>43214</v>
      </c>
      <c r="F30" s="3">
        <v>43214</v>
      </c>
      <c r="G30" s="4">
        <v>35.340000000000003</v>
      </c>
      <c r="H30" s="4">
        <v>0</v>
      </c>
      <c r="I30" s="4">
        <v>0</v>
      </c>
      <c r="J30" s="4">
        <v>0</v>
      </c>
      <c r="K30" s="4">
        <v>0</v>
      </c>
      <c r="L30" s="4">
        <v>53.33</v>
      </c>
      <c r="M30" s="4">
        <v>88.67</v>
      </c>
      <c r="N30" s="4">
        <v>0</v>
      </c>
      <c r="O30" s="4">
        <v>0</v>
      </c>
      <c r="P30" s="4">
        <v>88.67</v>
      </c>
      <c r="Q30" s="5" t="s">
        <v>92</v>
      </c>
    </row>
    <row r="31" spans="1:17">
      <c r="A31" s="1" t="s">
        <v>107</v>
      </c>
      <c r="B31" s="2" t="s">
        <v>25</v>
      </c>
      <c r="C31" s="2" t="s">
        <v>73</v>
      </c>
      <c r="D31" s="1" t="s">
        <v>181</v>
      </c>
      <c r="E31" s="3">
        <v>43214</v>
      </c>
      <c r="F31" s="3">
        <v>43215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253.38</v>
      </c>
      <c r="M31" s="4">
        <v>253.38</v>
      </c>
      <c r="N31" s="4">
        <v>0</v>
      </c>
      <c r="O31" s="4">
        <v>0</v>
      </c>
      <c r="P31" s="4">
        <v>253.38</v>
      </c>
      <c r="Q31" s="5" t="s">
        <v>66</v>
      </c>
    </row>
    <row r="32" spans="1:17">
      <c r="A32" s="1" t="s">
        <v>77</v>
      </c>
      <c r="B32" s="2" t="s">
        <v>17</v>
      </c>
      <c r="C32" s="2" t="s">
        <v>11</v>
      </c>
      <c r="D32" s="1" t="s">
        <v>78</v>
      </c>
      <c r="E32" s="3">
        <v>43215</v>
      </c>
      <c r="F32" s="3">
        <v>43217</v>
      </c>
      <c r="G32" s="4">
        <v>214.76</v>
      </c>
      <c r="H32" s="4">
        <v>303.5</v>
      </c>
      <c r="I32" s="4">
        <v>0</v>
      </c>
      <c r="J32" s="4">
        <v>0</v>
      </c>
      <c r="K32" s="4">
        <v>0</v>
      </c>
      <c r="L32" s="4">
        <v>120.01</v>
      </c>
      <c r="M32" s="4">
        <v>638.27</v>
      </c>
      <c r="N32" s="4">
        <v>0</v>
      </c>
      <c r="O32" s="4">
        <v>0</v>
      </c>
      <c r="P32" s="4">
        <v>638.27</v>
      </c>
      <c r="Q32" s="5" t="s">
        <v>79</v>
      </c>
    </row>
    <row r="33" spans="1:17">
      <c r="A33" s="1" t="s">
        <v>80</v>
      </c>
      <c r="B33" s="2" t="s">
        <v>81</v>
      </c>
      <c r="C33" s="2" t="s">
        <v>11</v>
      </c>
      <c r="D33" s="1" t="s">
        <v>82</v>
      </c>
      <c r="E33" s="3">
        <v>43215</v>
      </c>
      <c r="F33" s="3">
        <v>43217</v>
      </c>
      <c r="G33" s="4">
        <v>195.43</v>
      </c>
      <c r="H33" s="4">
        <v>303.5</v>
      </c>
      <c r="I33" s="4">
        <v>0</v>
      </c>
      <c r="J33" s="4">
        <v>207.29</v>
      </c>
      <c r="K33" s="4">
        <v>0</v>
      </c>
      <c r="L33" s="4">
        <v>120.01</v>
      </c>
      <c r="M33" s="4">
        <v>826.23</v>
      </c>
      <c r="N33" s="4">
        <v>0</v>
      </c>
      <c r="O33" s="4">
        <v>0</v>
      </c>
      <c r="P33" s="4">
        <v>826.23</v>
      </c>
      <c r="Q33" s="5" t="s">
        <v>79</v>
      </c>
    </row>
    <row r="34" spans="1:17">
      <c r="A34" s="1" t="s">
        <v>83</v>
      </c>
      <c r="B34" s="2" t="s">
        <v>81</v>
      </c>
      <c r="C34" s="2" t="s">
        <v>11</v>
      </c>
      <c r="D34" s="1" t="s">
        <v>82</v>
      </c>
      <c r="E34" s="3">
        <v>43215</v>
      </c>
      <c r="F34" s="3">
        <v>43216</v>
      </c>
      <c r="G34" s="4">
        <v>147.66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147.66</v>
      </c>
      <c r="N34" s="4">
        <v>0</v>
      </c>
      <c r="O34" s="4">
        <v>0</v>
      </c>
      <c r="P34" s="4">
        <v>147.66</v>
      </c>
      <c r="Q34" s="5" t="s">
        <v>79</v>
      </c>
    </row>
    <row r="35" spans="1:17">
      <c r="A35" s="1" t="s">
        <v>84</v>
      </c>
      <c r="B35" s="2" t="s">
        <v>81</v>
      </c>
      <c r="C35" s="2" t="s">
        <v>11</v>
      </c>
      <c r="D35" s="1" t="s">
        <v>78</v>
      </c>
      <c r="E35" s="3">
        <v>43215</v>
      </c>
      <c r="F35" s="3">
        <v>43216</v>
      </c>
      <c r="G35" s="4">
        <v>147.66</v>
      </c>
      <c r="H35" s="4">
        <v>303.5</v>
      </c>
      <c r="I35" s="4">
        <v>0</v>
      </c>
      <c r="J35" s="4">
        <v>0</v>
      </c>
      <c r="K35" s="4">
        <v>0</v>
      </c>
      <c r="L35" s="4">
        <v>120.01</v>
      </c>
      <c r="M35" s="4">
        <v>571.16999999999996</v>
      </c>
      <c r="N35" s="4">
        <v>0</v>
      </c>
      <c r="O35" s="4">
        <v>0</v>
      </c>
      <c r="P35" s="4">
        <v>571.16999999999996</v>
      </c>
      <c r="Q35" s="5" t="s">
        <v>79</v>
      </c>
    </row>
    <row r="36" spans="1:17">
      <c r="A36" s="1" t="s">
        <v>101</v>
      </c>
      <c r="B36" s="2" t="s">
        <v>213</v>
      </c>
      <c r="C36" s="2" t="s">
        <v>11</v>
      </c>
      <c r="D36" s="1" t="s">
        <v>102</v>
      </c>
      <c r="E36" s="3">
        <v>43215</v>
      </c>
      <c r="F36" s="3">
        <v>43216</v>
      </c>
      <c r="G36" s="4">
        <v>167.98</v>
      </c>
      <c r="H36" s="4">
        <v>114.8</v>
      </c>
      <c r="I36" s="4">
        <v>0</v>
      </c>
      <c r="J36" s="4">
        <v>0</v>
      </c>
      <c r="K36" s="4">
        <v>77.89</v>
      </c>
      <c r="L36" s="4">
        <v>106.68</v>
      </c>
      <c r="M36" s="4">
        <v>467.35</v>
      </c>
      <c r="N36" s="4">
        <v>0</v>
      </c>
      <c r="O36" s="4">
        <v>0</v>
      </c>
      <c r="P36" s="4">
        <v>467.35</v>
      </c>
      <c r="Q36" s="5" t="s">
        <v>103</v>
      </c>
    </row>
    <row r="37" spans="1:17">
      <c r="A37" s="1" t="s">
        <v>104</v>
      </c>
      <c r="B37" s="2" t="s">
        <v>105</v>
      </c>
      <c r="C37" s="2" t="s">
        <v>11</v>
      </c>
      <c r="D37" s="1" t="s">
        <v>106</v>
      </c>
      <c r="E37" s="3">
        <v>43215</v>
      </c>
      <c r="F37" s="3">
        <v>43216</v>
      </c>
      <c r="G37" s="4">
        <v>167.98</v>
      </c>
      <c r="H37" s="4">
        <v>114.8</v>
      </c>
      <c r="I37" s="4">
        <v>0</v>
      </c>
      <c r="J37" s="4">
        <v>0</v>
      </c>
      <c r="K37" s="4">
        <v>0</v>
      </c>
      <c r="L37" s="4">
        <v>106.68</v>
      </c>
      <c r="M37" s="4">
        <v>389.46</v>
      </c>
      <c r="N37" s="4">
        <v>0</v>
      </c>
      <c r="O37" s="4">
        <v>0</v>
      </c>
      <c r="P37" s="4">
        <v>389.46</v>
      </c>
      <c r="Q37" s="5" t="s">
        <v>103</v>
      </c>
    </row>
    <row r="38" spans="1:17">
      <c r="A38" s="1" t="s">
        <v>176</v>
      </c>
      <c r="B38" s="2" t="s">
        <v>25</v>
      </c>
      <c r="C38" s="2" t="s">
        <v>30</v>
      </c>
      <c r="D38" s="1" t="s">
        <v>206</v>
      </c>
      <c r="E38" s="3">
        <v>43215</v>
      </c>
      <c r="F38" s="3">
        <v>43216</v>
      </c>
      <c r="G38" s="4">
        <v>319.98</v>
      </c>
      <c r="H38" s="4">
        <v>382.24</v>
      </c>
      <c r="I38" s="4">
        <v>0</v>
      </c>
      <c r="J38" s="4">
        <v>0</v>
      </c>
      <c r="K38" s="4">
        <v>0</v>
      </c>
      <c r="L38" s="4">
        <v>161</v>
      </c>
      <c r="M38" s="4">
        <v>863.22</v>
      </c>
      <c r="N38" s="4">
        <v>863.22</v>
      </c>
      <c r="O38" s="4">
        <v>0</v>
      </c>
      <c r="P38" s="4">
        <v>0</v>
      </c>
      <c r="Q38" s="5" t="s">
        <v>108</v>
      </c>
    </row>
    <row r="39" spans="1:17">
      <c r="A39" s="1" t="s">
        <v>114</v>
      </c>
      <c r="B39" s="2" t="s">
        <v>115</v>
      </c>
      <c r="C39" s="2" t="s">
        <v>11</v>
      </c>
      <c r="D39" s="1" t="s">
        <v>82</v>
      </c>
      <c r="E39" s="3">
        <v>43215</v>
      </c>
      <c r="F39" s="3">
        <v>43216</v>
      </c>
      <c r="G39" s="4">
        <v>104</v>
      </c>
      <c r="H39" s="4">
        <v>311.8</v>
      </c>
      <c r="I39" s="4">
        <v>0</v>
      </c>
      <c r="J39" s="4">
        <v>0</v>
      </c>
      <c r="K39" s="4">
        <v>0</v>
      </c>
      <c r="L39" s="4">
        <v>120.01</v>
      </c>
      <c r="M39" s="4">
        <v>535.80999999999995</v>
      </c>
      <c r="N39" s="4">
        <v>0</v>
      </c>
      <c r="O39" s="4">
        <v>0</v>
      </c>
      <c r="P39" s="4">
        <v>535.80999999999995</v>
      </c>
      <c r="Q39" s="5" t="s">
        <v>79</v>
      </c>
    </row>
    <row r="40" spans="1:17">
      <c r="A40" s="1" t="s">
        <v>10</v>
      </c>
      <c r="B40" s="2" t="s">
        <v>12</v>
      </c>
      <c r="C40" s="2" t="s">
        <v>11</v>
      </c>
      <c r="D40" s="1" t="s">
        <v>204</v>
      </c>
      <c r="E40" s="3">
        <v>43216</v>
      </c>
      <c r="F40" s="3">
        <v>43217</v>
      </c>
      <c r="G40" s="4">
        <v>35.35</v>
      </c>
      <c r="H40" s="4">
        <v>79.02</v>
      </c>
      <c r="I40" s="4">
        <v>0</v>
      </c>
      <c r="J40" s="4">
        <v>0</v>
      </c>
      <c r="K40" s="4">
        <v>44.72</v>
      </c>
      <c r="L40" s="4">
        <v>133.34</v>
      </c>
      <c r="M40" s="4">
        <v>292.43</v>
      </c>
      <c r="N40" s="4">
        <v>0</v>
      </c>
      <c r="O40" s="4">
        <v>0</v>
      </c>
      <c r="P40" s="4">
        <v>292.43</v>
      </c>
      <c r="Q40" s="5" t="s">
        <v>13</v>
      </c>
    </row>
    <row r="41" spans="1:17">
      <c r="A41" s="1" t="s">
        <v>72</v>
      </c>
      <c r="B41" s="7" t="s">
        <v>194</v>
      </c>
      <c r="C41" s="2" t="s">
        <v>73</v>
      </c>
      <c r="D41" s="1" t="s">
        <v>172</v>
      </c>
      <c r="E41" s="3">
        <v>43217</v>
      </c>
      <c r="F41" s="3">
        <v>43217</v>
      </c>
      <c r="G41" s="4">
        <v>205.5</v>
      </c>
      <c r="H41" s="4">
        <v>0</v>
      </c>
      <c r="I41" s="4">
        <v>0</v>
      </c>
      <c r="J41" s="4">
        <v>0</v>
      </c>
      <c r="K41" s="4">
        <v>0</v>
      </c>
      <c r="L41" s="4">
        <v>76.08</v>
      </c>
      <c r="M41" s="4">
        <v>281.58</v>
      </c>
      <c r="N41" s="4">
        <v>0</v>
      </c>
      <c r="O41" s="4">
        <v>0</v>
      </c>
      <c r="P41" s="4">
        <v>281.58</v>
      </c>
      <c r="Q41" s="5" t="s">
        <v>74</v>
      </c>
    </row>
    <row r="42" spans="1:17">
      <c r="A42" s="1" t="s">
        <v>75</v>
      </c>
      <c r="B42" s="7" t="s">
        <v>193</v>
      </c>
      <c r="C42" s="2" t="s">
        <v>73</v>
      </c>
      <c r="D42" s="1" t="s">
        <v>172</v>
      </c>
      <c r="E42" s="3">
        <v>43217</v>
      </c>
      <c r="F42" s="3">
        <v>43217</v>
      </c>
      <c r="G42" s="4">
        <v>205.5</v>
      </c>
      <c r="H42" s="4">
        <v>0</v>
      </c>
      <c r="I42" s="4">
        <v>0</v>
      </c>
      <c r="J42" s="4">
        <v>0</v>
      </c>
      <c r="K42" s="4">
        <v>0</v>
      </c>
      <c r="L42" s="4">
        <v>76.08</v>
      </c>
      <c r="M42" s="4">
        <v>281.58</v>
      </c>
      <c r="N42" s="4">
        <v>0</v>
      </c>
      <c r="O42" s="4">
        <v>0</v>
      </c>
      <c r="P42" s="4">
        <v>281.58</v>
      </c>
      <c r="Q42" s="5" t="s">
        <v>76</v>
      </c>
    </row>
    <row r="43" spans="1:17" s="11" customFormat="1">
      <c r="A43" s="6" t="s">
        <v>113</v>
      </c>
      <c r="B43" s="7" t="s">
        <v>192</v>
      </c>
      <c r="C43" s="7" t="s">
        <v>73</v>
      </c>
      <c r="D43" s="6" t="s">
        <v>172</v>
      </c>
      <c r="E43" s="8">
        <v>43217</v>
      </c>
      <c r="F43" s="8">
        <v>43217</v>
      </c>
      <c r="G43" s="9">
        <v>346.57</v>
      </c>
      <c r="H43" s="9">
        <v>0</v>
      </c>
      <c r="I43" s="9">
        <v>0</v>
      </c>
      <c r="J43" s="9">
        <v>0</v>
      </c>
      <c r="K43" s="9">
        <v>0</v>
      </c>
      <c r="L43" s="9">
        <v>76.08</v>
      </c>
      <c r="M43" s="9">
        <v>422.65</v>
      </c>
      <c r="N43" s="9">
        <v>0</v>
      </c>
      <c r="O43" s="9">
        <v>0</v>
      </c>
      <c r="P43" s="9">
        <v>422.65</v>
      </c>
      <c r="Q43" s="5" t="s">
        <v>74</v>
      </c>
    </row>
    <row r="44" spans="1:17" ht="28.5">
      <c r="A44" s="1" t="s">
        <v>95</v>
      </c>
      <c r="B44" s="2" t="s">
        <v>20</v>
      </c>
      <c r="C44" s="2" t="s">
        <v>7</v>
      </c>
      <c r="D44" s="1" t="s">
        <v>96</v>
      </c>
      <c r="E44" s="3">
        <v>43227</v>
      </c>
      <c r="F44" s="3">
        <v>43231</v>
      </c>
      <c r="G44" s="4">
        <v>553.74</v>
      </c>
      <c r="H44" s="4">
        <v>713.66</v>
      </c>
      <c r="I44" s="4">
        <v>0</v>
      </c>
      <c r="J44" s="4">
        <v>0</v>
      </c>
      <c r="K44" s="4">
        <v>258.58</v>
      </c>
      <c r="L44" s="4">
        <v>577</v>
      </c>
      <c r="M44" s="4">
        <v>2102.98</v>
      </c>
      <c r="N44" s="4">
        <v>0</v>
      </c>
      <c r="O44" s="4">
        <v>0</v>
      </c>
      <c r="P44" s="4">
        <v>2102.98</v>
      </c>
      <c r="Q44" s="5" t="s">
        <v>97</v>
      </c>
    </row>
    <row r="45" spans="1:17" ht="28.5">
      <c r="A45" s="1" t="s">
        <v>99</v>
      </c>
      <c r="B45" s="2" t="s">
        <v>8</v>
      </c>
      <c r="C45" s="2" t="s">
        <v>7</v>
      </c>
      <c r="D45" s="1" t="s">
        <v>96</v>
      </c>
      <c r="E45" s="3">
        <v>43227</v>
      </c>
      <c r="F45" s="3">
        <v>43231</v>
      </c>
      <c r="G45" s="4">
        <v>471.13</v>
      </c>
      <c r="H45" s="4">
        <v>713.66</v>
      </c>
      <c r="I45" s="4">
        <v>0</v>
      </c>
      <c r="J45" s="4">
        <v>0</v>
      </c>
      <c r="K45" s="4">
        <v>0</v>
      </c>
      <c r="L45" s="4">
        <v>577</v>
      </c>
      <c r="M45" s="4">
        <v>1761.79</v>
      </c>
      <c r="N45" s="4">
        <v>0</v>
      </c>
      <c r="O45" s="4">
        <v>0</v>
      </c>
      <c r="P45" s="4">
        <v>1761.79</v>
      </c>
      <c r="Q45" s="5" t="s">
        <v>100</v>
      </c>
    </row>
    <row r="46" spans="1:17" ht="28.5">
      <c r="A46" s="1" t="s">
        <v>98</v>
      </c>
      <c r="B46" s="2" t="s">
        <v>214</v>
      </c>
      <c r="C46" s="2" t="s">
        <v>30</v>
      </c>
      <c r="D46" s="1" t="s">
        <v>205</v>
      </c>
      <c r="E46" s="3">
        <v>43235</v>
      </c>
      <c r="F46" s="3">
        <v>43237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5" t="s">
        <v>182</v>
      </c>
    </row>
    <row r="47" spans="1:17">
      <c r="A47" s="1" t="s">
        <v>116</v>
      </c>
      <c r="B47" s="2" t="s">
        <v>117</v>
      </c>
      <c r="C47" s="2" t="s">
        <v>30</v>
      </c>
      <c r="D47" s="1" t="s">
        <v>206</v>
      </c>
      <c r="E47" s="3">
        <v>43238</v>
      </c>
      <c r="F47" s="3">
        <v>43243</v>
      </c>
      <c r="G47" s="4">
        <v>258.87</v>
      </c>
      <c r="H47" s="4">
        <v>178.8</v>
      </c>
      <c r="I47" s="4">
        <v>0</v>
      </c>
      <c r="J47" s="4">
        <v>0</v>
      </c>
      <c r="K47" s="4">
        <v>0</v>
      </c>
      <c r="L47" s="4">
        <v>241.5</v>
      </c>
      <c r="M47" s="4">
        <v>679.17</v>
      </c>
      <c r="N47" s="4">
        <v>0</v>
      </c>
      <c r="O47" s="4">
        <v>0</v>
      </c>
      <c r="P47" s="4">
        <v>679.17</v>
      </c>
      <c r="Q47" s="5" t="s">
        <v>118</v>
      </c>
    </row>
    <row r="48" spans="1:17" ht="28.5">
      <c r="A48" s="1" t="s">
        <v>131</v>
      </c>
      <c r="B48" s="2" t="s">
        <v>26</v>
      </c>
      <c r="C48" s="2" t="s">
        <v>225</v>
      </c>
      <c r="D48" s="1" t="s">
        <v>207</v>
      </c>
      <c r="E48" s="3">
        <v>43241</v>
      </c>
      <c r="F48" s="3">
        <v>43244</v>
      </c>
      <c r="G48" s="4">
        <v>0</v>
      </c>
      <c r="H48" s="4">
        <v>0</v>
      </c>
      <c r="I48" s="4">
        <v>0</v>
      </c>
      <c r="J48" s="4">
        <v>175.5</v>
      </c>
      <c r="K48" s="4">
        <v>0</v>
      </c>
      <c r="L48" s="4">
        <v>442.03</v>
      </c>
      <c r="M48" s="4">
        <v>617.53</v>
      </c>
      <c r="N48" s="4">
        <v>0</v>
      </c>
      <c r="O48" s="4">
        <v>0</v>
      </c>
      <c r="P48" s="4">
        <v>617.53</v>
      </c>
      <c r="Q48" s="5" t="s">
        <v>132</v>
      </c>
    </row>
    <row r="49" spans="1:17">
      <c r="A49" s="1" t="s">
        <v>195</v>
      </c>
      <c r="B49" s="2" t="s">
        <v>20</v>
      </c>
      <c r="C49" s="2" t="s">
        <v>7</v>
      </c>
      <c r="D49" s="1" t="s">
        <v>140</v>
      </c>
      <c r="E49" s="3">
        <v>43241</v>
      </c>
      <c r="F49" s="3">
        <v>43242</v>
      </c>
      <c r="G49" s="4">
        <v>115</v>
      </c>
      <c r="H49" s="4">
        <v>85.77</v>
      </c>
      <c r="I49" s="4">
        <v>0</v>
      </c>
      <c r="J49" s="4">
        <v>0</v>
      </c>
      <c r="K49" s="4">
        <v>0</v>
      </c>
      <c r="L49" s="4">
        <v>134.94</v>
      </c>
      <c r="M49" s="4">
        <v>335.71</v>
      </c>
      <c r="N49" s="4">
        <v>0</v>
      </c>
      <c r="O49" s="4">
        <v>0</v>
      </c>
      <c r="P49" s="4">
        <v>335.71</v>
      </c>
      <c r="Q49" s="5" t="s">
        <v>141</v>
      </c>
    </row>
    <row r="50" spans="1:17">
      <c r="A50" s="1" t="s">
        <v>16</v>
      </c>
      <c r="B50" s="2" t="s">
        <v>17</v>
      </c>
      <c r="C50" s="2" t="s">
        <v>11</v>
      </c>
      <c r="D50" s="1" t="s">
        <v>196</v>
      </c>
      <c r="E50" s="3">
        <v>43242</v>
      </c>
      <c r="F50" s="3">
        <v>43244</v>
      </c>
      <c r="G50" s="4">
        <v>160.13999999999999</v>
      </c>
      <c r="H50" s="4">
        <v>98.52</v>
      </c>
      <c r="I50" s="4">
        <v>0</v>
      </c>
      <c r="J50" s="4">
        <v>0</v>
      </c>
      <c r="K50" s="4">
        <v>210.83</v>
      </c>
      <c r="L50" s="4">
        <v>188.88</v>
      </c>
      <c r="M50" s="4">
        <v>658.37</v>
      </c>
      <c r="N50" s="4">
        <v>0</v>
      </c>
      <c r="O50" s="4">
        <v>0</v>
      </c>
      <c r="P50" s="4">
        <v>658.37</v>
      </c>
      <c r="Q50" s="5" t="s">
        <v>18</v>
      </c>
    </row>
    <row r="51" spans="1:17" ht="28.5">
      <c r="A51" s="1" t="s">
        <v>109</v>
      </c>
      <c r="B51" s="2" t="s">
        <v>26</v>
      </c>
      <c r="C51" s="2" t="s">
        <v>11</v>
      </c>
      <c r="D51" s="1" t="s">
        <v>206</v>
      </c>
      <c r="E51" s="3">
        <v>43242</v>
      </c>
      <c r="F51" s="3">
        <v>43243</v>
      </c>
      <c r="G51" s="4">
        <v>276.61</v>
      </c>
      <c r="H51" s="4">
        <v>209</v>
      </c>
      <c r="I51" s="4">
        <v>0</v>
      </c>
      <c r="J51" s="4">
        <v>0</v>
      </c>
      <c r="K51" s="4">
        <v>0</v>
      </c>
      <c r="L51" s="4">
        <v>181.13</v>
      </c>
      <c r="M51" s="4">
        <v>666.74</v>
      </c>
      <c r="N51" s="4">
        <v>0</v>
      </c>
      <c r="O51" s="4">
        <v>0</v>
      </c>
      <c r="P51" s="4">
        <v>666.74</v>
      </c>
      <c r="Q51" s="5" t="s">
        <v>223</v>
      </c>
    </row>
    <row r="52" spans="1:17">
      <c r="A52" s="1" t="s">
        <v>123</v>
      </c>
      <c r="B52" s="2" t="s">
        <v>215</v>
      </c>
      <c r="C52" s="2" t="s">
        <v>30</v>
      </c>
      <c r="D52" s="1" t="s">
        <v>124</v>
      </c>
      <c r="E52" s="3">
        <v>43242</v>
      </c>
      <c r="F52" s="3">
        <v>43244</v>
      </c>
      <c r="G52" s="4">
        <v>477.33</v>
      </c>
      <c r="H52" s="4">
        <v>678.6</v>
      </c>
      <c r="I52" s="4">
        <v>0</v>
      </c>
      <c r="J52" s="4">
        <v>0</v>
      </c>
      <c r="K52" s="4">
        <v>0</v>
      </c>
      <c r="L52" s="4">
        <v>215.91</v>
      </c>
      <c r="M52" s="4">
        <v>1371.84</v>
      </c>
      <c r="N52" s="4">
        <v>1371.84</v>
      </c>
      <c r="O52" s="4">
        <v>0</v>
      </c>
      <c r="P52" s="4">
        <v>0</v>
      </c>
      <c r="Q52" s="5" t="s">
        <v>224</v>
      </c>
    </row>
    <row r="53" spans="1:17">
      <c r="A53" s="1" t="s">
        <v>128</v>
      </c>
      <c r="B53" s="2" t="s">
        <v>212</v>
      </c>
      <c r="C53" s="2" t="s">
        <v>11</v>
      </c>
      <c r="D53" s="1" t="s">
        <v>129</v>
      </c>
      <c r="E53" s="3">
        <v>43242</v>
      </c>
      <c r="F53" s="3">
        <v>43246</v>
      </c>
      <c r="G53" s="4">
        <v>374.37</v>
      </c>
      <c r="H53" s="4">
        <v>1126.6400000000001</v>
      </c>
      <c r="I53" s="4">
        <v>0</v>
      </c>
      <c r="J53" s="4">
        <v>0</v>
      </c>
      <c r="K53" s="4">
        <v>0</v>
      </c>
      <c r="L53" s="4">
        <v>652.69000000000005</v>
      </c>
      <c r="M53" s="4">
        <v>2153.6999999999998</v>
      </c>
      <c r="N53" s="4">
        <v>0</v>
      </c>
      <c r="O53" s="4">
        <v>0</v>
      </c>
      <c r="P53" s="4">
        <v>2153.6999999999998</v>
      </c>
      <c r="Q53" s="5" t="s">
        <v>130</v>
      </c>
    </row>
    <row r="54" spans="1:17" s="11" customFormat="1">
      <c r="A54" s="6" t="s">
        <v>110</v>
      </c>
      <c r="B54" s="7" t="s">
        <v>39</v>
      </c>
      <c r="C54" s="7" t="s">
        <v>7</v>
      </c>
      <c r="D54" s="6" t="s">
        <v>111</v>
      </c>
      <c r="E54" s="8">
        <v>43243</v>
      </c>
      <c r="F54" s="8">
        <v>43244</v>
      </c>
      <c r="G54" s="9">
        <v>266.07</v>
      </c>
      <c r="H54" s="9">
        <v>198.92</v>
      </c>
      <c r="I54" s="9">
        <v>0</v>
      </c>
      <c r="J54" s="9">
        <v>33.700000000000003</v>
      </c>
      <c r="K54" s="9">
        <v>0</v>
      </c>
      <c r="L54" s="9">
        <v>115.48</v>
      </c>
      <c r="M54" s="9">
        <v>614.16999999999996</v>
      </c>
      <c r="N54" s="9">
        <v>0</v>
      </c>
      <c r="O54" s="9">
        <v>0</v>
      </c>
      <c r="P54" s="9">
        <v>614.16999999999996</v>
      </c>
      <c r="Q54" s="10" t="s">
        <v>112</v>
      </c>
    </row>
    <row r="55" spans="1:17" ht="28.5">
      <c r="A55" s="1" t="s">
        <v>41</v>
      </c>
      <c r="B55" s="2" t="s">
        <v>8</v>
      </c>
      <c r="C55" s="2" t="s">
        <v>7</v>
      </c>
      <c r="D55" s="1" t="s">
        <v>138</v>
      </c>
      <c r="E55" s="3">
        <v>43245</v>
      </c>
      <c r="F55" s="3">
        <v>43250</v>
      </c>
      <c r="G55" s="4">
        <v>1152.44</v>
      </c>
      <c r="H55" s="4">
        <v>710.36</v>
      </c>
      <c r="I55" s="4">
        <v>0</v>
      </c>
      <c r="J55" s="4">
        <v>63.3</v>
      </c>
      <c r="K55" s="4">
        <v>0</v>
      </c>
      <c r="L55" s="4">
        <v>413.82</v>
      </c>
      <c r="M55" s="4">
        <v>2339.92</v>
      </c>
      <c r="N55" s="4">
        <v>0</v>
      </c>
      <c r="O55" s="4">
        <v>0</v>
      </c>
      <c r="P55" s="4">
        <v>2339.92</v>
      </c>
      <c r="Q55" s="5" t="s">
        <v>119</v>
      </c>
    </row>
    <row r="56" spans="1:17">
      <c r="A56" s="1" t="s">
        <v>57</v>
      </c>
      <c r="B56" s="2" t="s">
        <v>44</v>
      </c>
      <c r="C56" s="2" t="s">
        <v>225</v>
      </c>
      <c r="D56" s="1" t="s">
        <v>138</v>
      </c>
      <c r="E56" s="3">
        <v>43245</v>
      </c>
      <c r="F56" s="3">
        <v>43250</v>
      </c>
      <c r="G56" s="4">
        <v>1152.44</v>
      </c>
      <c r="H56" s="4">
        <v>710.36</v>
      </c>
      <c r="I56" s="4">
        <v>0</v>
      </c>
      <c r="J56" s="4">
        <v>0</v>
      </c>
      <c r="K56" s="4">
        <v>0</v>
      </c>
      <c r="L56" s="4">
        <v>413.82</v>
      </c>
      <c r="M56" s="4">
        <v>2276.62</v>
      </c>
      <c r="N56" s="4">
        <v>0</v>
      </c>
      <c r="O56" s="4">
        <v>0</v>
      </c>
      <c r="P56" s="4">
        <v>2276.62</v>
      </c>
      <c r="Q56" s="5" t="s">
        <v>139</v>
      </c>
    </row>
    <row r="57" spans="1:17">
      <c r="A57" s="1" t="s">
        <v>47</v>
      </c>
      <c r="B57" s="2" t="s">
        <v>48</v>
      </c>
      <c r="C57" s="2" t="s">
        <v>11</v>
      </c>
      <c r="D57" s="1" t="s">
        <v>49</v>
      </c>
      <c r="E57" s="3">
        <v>43246</v>
      </c>
      <c r="F57" s="3">
        <v>43253</v>
      </c>
      <c r="G57" s="4">
        <v>353.24</v>
      </c>
      <c r="H57" s="4">
        <v>644.4</v>
      </c>
      <c r="I57" s="4">
        <v>0</v>
      </c>
      <c r="J57" s="4">
        <v>35</v>
      </c>
      <c r="K57" s="4">
        <v>0</v>
      </c>
      <c r="L57" s="4">
        <v>569.24</v>
      </c>
      <c r="M57" s="4">
        <v>1601.88</v>
      </c>
      <c r="N57" s="4">
        <v>0</v>
      </c>
      <c r="O57" s="4">
        <v>0</v>
      </c>
      <c r="P57" s="4">
        <v>1601.88</v>
      </c>
      <c r="Q57" s="5" t="s">
        <v>50</v>
      </c>
    </row>
    <row r="58" spans="1:17">
      <c r="A58" s="1" t="s">
        <v>120</v>
      </c>
      <c r="B58" s="2" t="s">
        <v>8</v>
      </c>
      <c r="C58" s="2" t="s">
        <v>30</v>
      </c>
      <c r="D58" s="1" t="s">
        <v>121</v>
      </c>
      <c r="E58" s="3">
        <v>43247</v>
      </c>
      <c r="F58" s="3">
        <v>43250</v>
      </c>
      <c r="G58" s="4">
        <v>224.88</v>
      </c>
      <c r="H58" s="4">
        <v>344.6</v>
      </c>
      <c r="I58" s="4">
        <v>0</v>
      </c>
      <c r="J58" s="4">
        <v>124.5</v>
      </c>
      <c r="K58" s="4">
        <v>0</v>
      </c>
      <c r="L58" s="4">
        <v>353.09</v>
      </c>
      <c r="M58" s="4">
        <v>1047.07</v>
      </c>
      <c r="N58" s="4">
        <v>0</v>
      </c>
      <c r="O58" s="4">
        <v>0</v>
      </c>
      <c r="P58" s="4">
        <v>1047.07</v>
      </c>
      <c r="Q58" s="5" t="s">
        <v>122</v>
      </c>
    </row>
    <row r="59" spans="1:17">
      <c r="A59" s="1" t="s">
        <v>150</v>
      </c>
      <c r="B59" s="2" t="s">
        <v>105</v>
      </c>
      <c r="C59" s="2" t="s">
        <v>11</v>
      </c>
      <c r="D59" s="1" t="s">
        <v>148</v>
      </c>
      <c r="E59" s="3">
        <v>43249</v>
      </c>
      <c r="F59" s="3">
        <v>43252</v>
      </c>
      <c r="G59" s="4">
        <v>1282.5999999999999</v>
      </c>
      <c r="H59" s="4">
        <v>206.42</v>
      </c>
      <c r="I59" s="4">
        <v>0</v>
      </c>
      <c r="J59" s="4">
        <v>11.85</v>
      </c>
      <c r="K59" s="4">
        <v>0</v>
      </c>
      <c r="L59" s="4">
        <v>269.62</v>
      </c>
      <c r="M59" s="4">
        <v>1770.49</v>
      </c>
      <c r="N59" s="4">
        <v>0</v>
      </c>
      <c r="O59" s="4">
        <v>0</v>
      </c>
      <c r="P59" s="4">
        <v>1770.49</v>
      </c>
      <c r="Q59" s="5" t="s">
        <v>151</v>
      </c>
    </row>
    <row r="60" spans="1:17">
      <c r="A60" s="1" t="s">
        <v>152</v>
      </c>
      <c r="B60" s="2" t="s">
        <v>12</v>
      </c>
      <c r="C60" s="2" t="s">
        <v>11</v>
      </c>
      <c r="D60" s="1" t="s">
        <v>148</v>
      </c>
      <c r="E60" s="3">
        <v>43249</v>
      </c>
      <c r="F60" s="3">
        <v>43252</v>
      </c>
      <c r="G60" s="4">
        <v>1282.5999999999999</v>
      </c>
      <c r="H60" s="4">
        <v>206.42</v>
      </c>
      <c r="I60" s="4">
        <v>0</v>
      </c>
      <c r="J60" s="4">
        <v>0</v>
      </c>
      <c r="K60" s="4">
        <v>0</v>
      </c>
      <c r="L60" s="4">
        <v>269.62</v>
      </c>
      <c r="M60" s="4">
        <v>1758.64</v>
      </c>
      <c r="N60" s="4">
        <v>0</v>
      </c>
      <c r="O60" s="4">
        <v>0</v>
      </c>
      <c r="P60" s="4">
        <v>1758.64</v>
      </c>
      <c r="Q60" s="5" t="s">
        <v>151</v>
      </c>
    </row>
    <row r="61" spans="1:17">
      <c r="A61" s="1" t="s">
        <v>133</v>
      </c>
      <c r="B61" s="2" t="s">
        <v>214</v>
      </c>
      <c r="C61" s="2" t="s">
        <v>30</v>
      </c>
      <c r="D61" s="1" t="s">
        <v>202</v>
      </c>
      <c r="E61" s="3">
        <v>43250</v>
      </c>
      <c r="F61" s="3">
        <v>43252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5" t="s">
        <v>134</v>
      </c>
    </row>
    <row r="62" spans="1:17" s="11" customFormat="1">
      <c r="A62" s="6" t="s">
        <v>135</v>
      </c>
      <c r="B62" s="7" t="s">
        <v>136</v>
      </c>
      <c r="C62" s="7" t="s">
        <v>30</v>
      </c>
      <c r="D62" s="6" t="s">
        <v>201</v>
      </c>
      <c r="E62" s="8">
        <v>43253</v>
      </c>
      <c r="F62" s="8">
        <v>43275</v>
      </c>
      <c r="G62" s="9">
        <v>870.17</v>
      </c>
      <c r="H62" s="9">
        <v>1057.08</v>
      </c>
      <c r="I62" s="9">
        <v>0</v>
      </c>
      <c r="J62" s="9">
        <v>0</v>
      </c>
      <c r="K62" s="9">
        <v>0</v>
      </c>
      <c r="L62" s="9">
        <v>2070.8200000000002</v>
      </c>
      <c r="M62" s="9">
        <v>4118.46</v>
      </c>
      <c r="N62" s="9">
        <v>0</v>
      </c>
      <c r="O62" s="9">
        <v>0</v>
      </c>
      <c r="P62" s="9">
        <v>4118.46</v>
      </c>
      <c r="Q62" s="10" t="s">
        <v>137</v>
      </c>
    </row>
    <row r="63" spans="1:17" s="11" customFormat="1" ht="28.5">
      <c r="A63" s="6" t="s">
        <v>142</v>
      </c>
      <c r="B63" s="7" t="s">
        <v>8</v>
      </c>
      <c r="C63" s="7" t="s">
        <v>30</v>
      </c>
      <c r="D63" s="6" t="s">
        <v>228</v>
      </c>
      <c r="E63" s="8">
        <v>43260</v>
      </c>
      <c r="F63" s="8">
        <v>43269</v>
      </c>
      <c r="G63" s="9">
        <v>1658.92</v>
      </c>
      <c r="H63" s="9">
        <v>640.41</v>
      </c>
      <c r="I63" s="9">
        <v>697.46</v>
      </c>
      <c r="J63" s="9">
        <v>479.39</v>
      </c>
      <c r="K63" s="9">
        <v>0</v>
      </c>
      <c r="L63" s="9">
        <v>795.21</v>
      </c>
      <c r="M63" s="9">
        <v>4271.3900000000003</v>
      </c>
      <c r="N63" s="9">
        <v>0</v>
      </c>
      <c r="O63" s="9">
        <v>0</v>
      </c>
      <c r="P63" s="9">
        <v>4271.3900000000003</v>
      </c>
      <c r="Q63" s="10" t="s">
        <v>143</v>
      </c>
    </row>
    <row r="64" spans="1:17" ht="28.5">
      <c r="A64" s="1" t="s">
        <v>144</v>
      </c>
      <c r="B64" s="2" t="s">
        <v>20</v>
      </c>
      <c r="C64" s="2" t="s">
        <v>30</v>
      </c>
      <c r="D64" s="1" t="s">
        <v>227</v>
      </c>
      <c r="E64" s="3">
        <v>43260</v>
      </c>
      <c r="F64" s="3">
        <v>43269</v>
      </c>
      <c r="G64" s="4">
        <v>1560.11</v>
      </c>
      <c r="H64" s="4">
        <v>640.41</v>
      </c>
      <c r="I64" s="9">
        <v>525.16999999999996</v>
      </c>
      <c r="J64" s="4">
        <v>195</v>
      </c>
      <c r="K64" s="4">
        <v>0</v>
      </c>
      <c r="L64" s="4">
        <v>795.21</v>
      </c>
      <c r="M64" s="4">
        <v>3715.9</v>
      </c>
      <c r="N64" s="4">
        <v>0</v>
      </c>
      <c r="O64" s="4">
        <v>0</v>
      </c>
      <c r="P64" s="4">
        <v>3715.9</v>
      </c>
      <c r="Q64" s="5" t="s">
        <v>143</v>
      </c>
    </row>
    <row r="65" spans="1:17" ht="28.5">
      <c r="A65" s="1" t="s">
        <v>145</v>
      </c>
      <c r="B65" s="2" t="s">
        <v>216</v>
      </c>
      <c r="C65" s="2" t="s">
        <v>30</v>
      </c>
      <c r="D65" s="1" t="s">
        <v>197</v>
      </c>
      <c r="E65" s="3">
        <v>43260</v>
      </c>
      <c r="F65" s="3">
        <v>43269</v>
      </c>
      <c r="G65" s="4">
        <v>1664.39</v>
      </c>
      <c r="H65" s="4">
        <v>640.41</v>
      </c>
      <c r="I65" s="4">
        <v>350.11</v>
      </c>
      <c r="J65" s="4">
        <v>228.41</v>
      </c>
      <c r="K65" s="4">
        <v>0</v>
      </c>
      <c r="L65" s="4">
        <v>795.21</v>
      </c>
      <c r="M65" s="4">
        <v>3678.53</v>
      </c>
      <c r="N65" s="4">
        <v>0</v>
      </c>
      <c r="O65" s="4">
        <v>0</v>
      </c>
      <c r="P65" s="4">
        <v>3678.53</v>
      </c>
      <c r="Q65" s="5" t="s">
        <v>143</v>
      </c>
    </row>
    <row r="66" spans="1:17" ht="28.5">
      <c r="A66" s="1" t="s">
        <v>146</v>
      </c>
      <c r="B66" s="2" t="s">
        <v>217</v>
      </c>
      <c r="C66" s="2" t="s">
        <v>30</v>
      </c>
      <c r="D66" s="1" t="s">
        <v>197</v>
      </c>
      <c r="E66" s="3">
        <v>43260</v>
      </c>
      <c r="F66" s="3">
        <v>43269</v>
      </c>
      <c r="G66" s="4">
        <v>1664.31</v>
      </c>
      <c r="H66" s="4">
        <v>711.55</v>
      </c>
      <c r="I66" s="4">
        <v>349.34</v>
      </c>
      <c r="J66" s="4">
        <v>163.85</v>
      </c>
      <c r="K66" s="4">
        <v>0</v>
      </c>
      <c r="L66" s="4">
        <v>795.21</v>
      </c>
      <c r="M66" s="4">
        <v>3684.26</v>
      </c>
      <c r="N66" s="4">
        <v>0</v>
      </c>
      <c r="O66" s="4">
        <v>0</v>
      </c>
      <c r="P66" s="4">
        <v>3684.26</v>
      </c>
      <c r="Q66" s="5" t="s">
        <v>143</v>
      </c>
    </row>
    <row r="67" spans="1:17" ht="28.5">
      <c r="A67" s="1" t="s">
        <v>147</v>
      </c>
      <c r="B67" s="2" t="s">
        <v>199</v>
      </c>
      <c r="C67" s="2" t="s">
        <v>30</v>
      </c>
      <c r="D67" s="1" t="s">
        <v>197</v>
      </c>
      <c r="E67" s="3">
        <v>43260</v>
      </c>
      <c r="F67" s="3">
        <v>43269</v>
      </c>
      <c r="G67" s="4">
        <v>1664.39</v>
      </c>
      <c r="H67" s="4">
        <v>640.41</v>
      </c>
      <c r="I67" s="4">
        <v>350.11</v>
      </c>
      <c r="J67" s="4">
        <v>195</v>
      </c>
      <c r="K67" s="4">
        <v>0</v>
      </c>
      <c r="L67" s="4">
        <v>795.21</v>
      </c>
      <c r="M67" s="4">
        <v>3645.12</v>
      </c>
      <c r="N67" s="4">
        <v>0</v>
      </c>
      <c r="O67" s="4">
        <v>0</v>
      </c>
      <c r="P67" s="4">
        <v>3645.12</v>
      </c>
      <c r="Q67" s="5" t="s">
        <v>143</v>
      </c>
    </row>
    <row r="68" spans="1:17">
      <c r="A68" s="1" t="s">
        <v>162</v>
      </c>
      <c r="B68" s="2" t="s">
        <v>26</v>
      </c>
      <c r="C68" s="2" t="s">
        <v>30</v>
      </c>
      <c r="D68" s="1" t="s">
        <v>198</v>
      </c>
      <c r="E68" s="3">
        <v>43261</v>
      </c>
      <c r="F68" s="3">
        <v>43264</v>
      </c>
      <c r="G68" s="4">
        <v>0</v>
      </c>
      <c r="H68" s="4">
        <v>0</v>
      </c>
      <c r="I68" s="4">
        <v>0</v>
      </c>
      <c r="J68" s="4">
        <v>35.71</v>
      </c>
      <c r="K68" s="4">
        <v>0</v>
      </c>
      <c r="L68" s="4">
        <v>390.5</v>
      </c>
      <c r="M68" s="4">
        <v>426.21</v>
      </c>
      <c r="N68" s="4">
        <v>0</v>
      </c>
      <c r="O68" s="4">
        <v>0</v>
      </c>
      <c r="P68" s="4">
        <v>426.21</v>
      </c>
      <c r="Q68" s="5" t="s">
        <v>163</v>
      </c>
    </row>
    <row r="69" spans="1:17">
      <c r="A69" s="1" t="s">
        <v>226</v>
      </c>
      <c r="B69" s="2" t="s">
        <v>165</v>
      </c>
      <c r="C69" s="2" t="s">
        <v>7</v>
      </c>
      <c r="D69" s="1" t="s">
        <v>166</v>
      </c>
      <c r="E69" s="3">
        <v>43261</v>
      </c>
      <c r="F69" s="3">
        <v>43265</v>
      </c>
      <c r="G69" s="4">
        <v>297.39</v>
      </c>
      <c r="H69" s="4">
        <v>449.24</v>
      </c>
      <c r="I69" s="4">
        <v>0</v>
      </c>
      <c r="J69" s="4">
        <v>174.4</v>
      </c>
      <c r="K69" s="4">
        <v>0</v>
      </c>
      <c r="L69" s="4">
        <v>412.15</v>
      </c>
      <c r="M69" s="4">
        <v>1333.18</v>
      </c>
      <c r="N69" s="4">
        <v>0</v>
      </c>
      <c r="O69" s="4">
        <v>0</v>
      </c>
      <c r="P69" s="4">
        <v>1333.18</v>
      </c>
      <c r="Q69" s="5" t="s">
        <v>168</v>
      </c>
    </row>
    <row r="70" spans="1:17">
      <c r="A70" s="1" t="s">
        <v>167</v>
      </c>
      <c r="B70" s="2" t="s">
        <v>165</v>
      </c>
      <c r="C70" s="2" t="s">
        <v>7</v>
      </c>
      <c r="D70" s="1" t="s">
        <v>166</v>
      </c>
      <c r="E70" s="3">
        <v>43261</v>
      </c>
      <c r="F70" s="3">
        <v>43265</v>
      </c>
      <c r="G70" s="4">
        <v>287.39</v>
      </c>
      <c r="H70" s="4">
        <v>449.24</v>
      </c>
      <c r="I70" s="4">
        <v>0</v>
      </c>
      <c r="J70" s="4">
        <v>168.35</v>
      </c>
      <c r="K70" s="4">
        <v>0</v>
      </c>
      <c r="L70" s="4">
        <v>412.15</v>
      </c>
      <c r="M70" s="4">
        <v>1317.13</v>
      </c>
      <c r="N70" s="4">
        <v>0</v>
      </c>
      <c r="O70" s="4">
        <v>0</v>
      </c>
      <c r="P70" s="4">
        <v>1317.13</v>
      </c>
      <c r="Q70" s="5" t="s">
        <v>168</v>
      </c>
    </row>
    <row r="71" spans="1:17">
      <c r="A71" s="1" t="s">
        <v>14</v>
      </c>
      <c r="B71" s="2" t="s">
        <v>8</v>
      </c>
      <c r="C71" s="2" t="s">
        <v>7</v>
      </c>
      <c r="D71" s="1" t="s">
        <v>211</v>
      </c>
      <c r="E71" s="3">
        <v>43261</v>
      </c>
      <c r="F71" s="3">
        <v>43267</v>
      </c>
      <c r="G71" s="4">
        <v>222.14</v>
      </c>
      <c r="H71" s="4">
        <v>1256.6600000000001</v>
      </c>
      <c r="I71" s="4">
        <v>0</v>
      </c>
      <c r="J71" s="4">
        <v>0</v>
      </c>
      <c r="K71" s="4">
        <v>0</v>
      </c>
      <c r="L71" s="4">
        <v>779.69</v>
      </c>
      <c r="M71" s="4">
        <v>2258.4899999999998</v>
      </c>
      <c r="N71" s="4">
        <v>0</v>
      </c>
      <c r="O71" s="4">
        <v>0</v>
      </c>
      <c r="P71" s="4">
        <v>2258.4899999999998</v>
      </c>
      <c r="Q71" s="5" t="s">
        <v>15</v>
      </c>
    </row>
    <row r="72" spans="1:17">
      <c r="A72" s="1" t="s">
        <v>33</v>
      </c>
      <c r="B72" s="2" t="s">
        <v>218</v>
      </c>
      <c r="C72" s="2" t="s">
        <v>30</v>
      </c>
      <c r="D72" s="1" t="s">
        <v>198</v>
      </c>
      <c r="E72" s="3">
        <v>43262</v>
      </c>
      <c r="F72" s="3">
        <v>43264</v>
      </c>
      <c r="G72" s="4">
        <v>192.98</v>
      </c>
      <c r="H72" s="4">
        <v>278</v>
      </c>
      <c r="I72" s="4">
        <v>0</v>
      </c>
      <c r="J72" s="4">
        <v>17.100000000000001</v>
      </c>
      <c r="K72" s="4">
        <v>0</v>
      </c>
      <c r="L72" s="4">
        <v>284</v>
      </c>
      <c r="M72" s="4">
        <v>772.08</v>
      </c>
      <c r="N72" s="4">
        <v>0</v>
      </c>
      <c r="O72" s="4">
        <v>0</v>
      </c>
      <c r="P72" s="4">
        <v>772.08</v>
      </c>
      <c r="Q72" s="5" t="s">
        <v>34</v>
      </c>
    </row>
    <row r="73" spans="1:17">
      <c r="A73" s="1" t="s">
        <v>125</v>
      </c>
      <c r="B73" s="2" t="s">
        <v>25</v>
      </c>
      <c r="C73" s="2" t="s">
        <v>30</v>
      </c>
      <c r="D73" s="1" t="s">
        <v>126</v>
      </c>
      <c r="E73" s="3">
        <v>43263</v>
      </c>
      <c r="F73" s="3">
        <v>43267</v>
      </c>
      <c r="G73" s="4">
        <v>168.35</v>
      </c>
      <c r="H73" s="4">
        <v>457.8</v>
      </c>
      <c r="I73" s="4">
        <v>0</v>
      </c>
      <c r="J73" s="4">
        <v>119.98</v>
      </c>
      <c r="K73" s="4">
        <v>0</v>
      </c>
      <c r="L73" s="4">
        <v>304.22000000000003</v>
      </c>
      <c r="M73" s="4">
        <v>1050.3499999999999</v>
      </c>
      <c r="N73" s="4">
        <v>0</v>
      </c>
      <c r="O73" s="4">
        <v>0</v>
      </c>
      <c r="P73" s="4">
        <v>1050.3499999999999</v>
      </c>
      <c r="Q73" s="5" t="s">
        <v>127</v>
      </c>
    </row>
    <row r="74" spans="1:17">
      <c r="A74" s="1" t="s">
        <v>131</v>
      </c>
      <c r="B74" s="2" t="s">
        <v>26</v>
      </c>
      <c r="C74" s="2" t="s">
        <v>225</v>
      </c>
      <c r="D74" s="1" t="s">
        <v>27</v>
      </c>
      <c r="E74" s="3">
        <v>43263</v>
      </c>
      <c r="F74" s="3">
        <v>43265</v>
      </c>
      <c r="G74" s="4">
        <v>92</v>
      </c>
      <c r="H74" s="4">
        <v>122</v>
      </c>
      <c r="I74" s="4">
        <v>0</v>
      </c>
      <c r="J74" s="4">
        <v>0</v>
      </c>
      <c r="K74" s="4">
        <v>0</v>
      </c>
      <c r="L74" s="4">
        <v>187.58</v>
      </c>
      <c r="M74" s="4">
        <v>401.58</v>
      </c>
      <c r="N74" s="4">
        <v>0</v>
      </c>
      <c r="O74" s="4">
        <v>0</v>
      </c>
      <c r="P74" s="4">
        <v>401.58</v>
      </c>
      <c r="Q74" s="5" t="s">
        <v>164</v>
      </c>
    </row>
    <row r="75" spans="1:17">
      <c r="A75" s="1" t="s">
        <v>153</v>
      </c>
      <c r="B75" s="2" t="s">
        <v>39</v>
      </c>
      <c r="C75" s="2" t="s">
        <v>7</v>
      </c>
      <c r="D75" s="1" t="s">
        <v>208</v>
      </c>
      <c r="E75" s="3">
        <v>43264</v>
      </c>
      <c r="F75" s="3">
        <v>43266</v>
      </c>
      <c r="G75" s="4">
        <v>130.97999999999999</v>
      </c>
      <c r="H75" s="4">
        <v>151.88999999999999</v>
      </c>
      <c r="I75" s="4">
        <v>0</v>
      </c>
      <c r="J75" s="4">
        <v>0</v>
      </c>
      <c r="K75" s="4">
        <v>0</v>
      </c>
      <c r="L75" s="4">
        <v>214.37</v>
      </c>
      <c r="M75" s="4">
        <v>497.24</v>
      </c>
      <c r="N75" s="4">
        <v>0</v>
      </c>
      <c r="O75" s="4">
        <v>0</v>
      </c>
      <c r="P75" s="4">
        <v>497.24</v>
      </c>
      <c r="Q75" s="5" t="s">
        <v>154</v>
      </c>
    </row>
    <row r="76" spans="1:17">
      <c r="A76" s="1" t="s">
        <v>155</v>
      </c>
      <c r="B76" s="2" t="s">
        <v>156</v>
      </c>
      <c r="C76" s="2" t="s">
        <v>7</v>
      </c>
      <c r="D76" s="1" t="s">
        <v>208</v>
      </c>
      <c r="E76" s="3">
        <v>43264</v>
      </c>
      <c r="F76" s="3">
        <v>43266</v>
      </c>
      <c r="G76" s="4">
        <v>130.97999999999999</v>
      </c>
      <c r="H76" s="4">
        <v>151.88999999999999</v>
      </c>
      <c r="I76" s="4">
        <v>0</v>
      </c>
      <c r="J76" s="4">
        <v>0</v>
      </c>
      <c r="K76" s="4">
        <v>0</v>
      </c>
      <c r="L76" s="4">
        <v>214.37</v>
      </c>
      <c r="M76" s="4">
        <v>497.24</v>
      </c>
      <c r="N76" s="4">
        <v>0</v>
      </c>
      <c r="O76" s="4">
        <v>0</v>
      </c>
      <c r="P76" s="4">
        <v>497.24</v>
      </c>
      <c r="Q76" s="5" t="s">
        <v>154</v>
      </c>
    </row>
    <row r="77" spans="1:17" s="11" customFormat="1">
      <c r="A77" s="6" t="s">
        <v>53</v>
      </c>
      <c r="B77" s="7" t="s">
        <v>229</v>
      </c>
      <c r="C77" s="7" t="s">
        <v>7</v>
      </c>
      <c r="D77" s="6" t="s">
        <v>206</v>
      </c>
      <c r="E77" s="8">
        <v>43269</v>
      </c>
      <c r="F77" s="8">
        <v>43269</v>
      </c>
      <c r="G77" s="9">
        <v>309.62</v>
      </c>
      <c r="H77" s="9">
        <v>0</v>
      </c>
      <c r="I77" s="9">
        <v>0</v>
      </c>
      <c r="J77" s="9">
        <v>0</v>
      </c>
      <c r="K77" s="9">
        <v>0</v>
      </c>
      <c r="L77" s="9">
        <v>80.5</v>
      </c>
      <c r="M77" s="9">
        <v>390.12</v>
      </c>
      <c r="N77" s="9">
        <v>0</v>
      </c>
      <c r="O77" s="9">
        <v>0</v>
      </c>
      <c r="P77" s="9">
        <v>390.12</v>
      </c>
      <c r="Q77" s="10" t="s">
        <v>171</v>
      </c>
    </row>
    <row r="78" spans="1:17">
      <c r="A78" s="1" t="s">
        <v>159</v>
      </c>
      <c r="B78" s="2" t="s">
        <v>199</v>
      </c>
      <c r="C78" s="2" t="s">
        <v>30</v>
      </c>
      <c r="D78" s="1" t="s">
        <v>160</v>
      </c>
      <c r="E78" s="3">
        <v>43270</v>
      </c>
      <c r="F78" s="3">
        <v>43272</v>
      </c>
      <c r="G78" s="4">
        <v>236.98</v>
      </c>
      <c r="H78" s="4">
        <v>160</v>
      </c>
      <c r="I78" s="4">
        <v>0</v>
      </c>
      <c r="J78" s="4">
        <v>0</v>
      </c>
      <c r="K78" s="4">
        <v>0</v>
      </c>
      <c r="L78" s="4">
        <v>380.92</v>
      </c>
      <c r="M78" s="4">
        <v>777.9</v>
      </c>
      <c r="N78" s="4">
        <v>777.9</v>
      </c>
      <c r="O78" s="4">
        <v>0</v>
      </c>
      <c r="P78" s="4">
        <v>0</v>
      </c>
      <c r="Q78" s="5" t="s">
        <v>161</v>
      </c>
    </row>
    <row r="79" spans="1:17">
      <c r="A79" s="1" t="s">
        <v>59</v>
      </c>
      <c r="B79" s="2" t="s">
        <v>20</v>
      </c>
      <c r="C79" s="2" t="s">
        <v>225</v>
      </c>
      <c r="D79" s="1" t="s">
        <v>169</v>
      </c>
      <c r="E79" s="3">
        <v>43270</v>
      </c>
      <c r="F79" s="3">
        <v>43274</v>
      </c>
      <c r="G79" s="4">
        <v>584.16</v>
      </c>
      <c r="H79" s="4">
        <v>906.91</v>
      </c>
      <c r="I79" s="4">
        <v>0</v>
      </c>
      <c r="J79" s="4">
        <v>0</v>
      </c>
      <c r="K79" s="4">
        <v>0</v>
      </c>
      <c r="L79" s="4">
        <v>432.52</v>
      </c>
      <c r="M79" s="4">
        <v>1923.59</v>
      </c>
      <c r="N79" s="4">
        <v>1923.59</v>
      </c>
      <c r="O79" s="4">
        <v>0</v>
      </c>
      <c r="P79" s="4">
        <v>0</v>
      </c>
      <c r="Q79" s="5" t="s">
        <v>170</v>
      </c>
    </row>
    <row r="80" spans="1:17">
      <c r="A80" s="1" t="s">
        <v>176</v>
      </c>
      <c r="B80" s="2" t="s">
        <v>25</v>
      </c>
      <c r="C80" s="2" t="s">
        <v>30</v>
      </c>
      <c r="D80" s="1" t="s">
        <v>206</v>
      </c>
      <c r="E80" s="3">
        <v>43279</v>
      </c>
      <c r="F80" s="3">
        <v>43280</v>
      </c>
      <c r="G80" s="4">
        <v>155.97999999999999</v>
      </c>
      <c r="H80" s="4">
        <v>0</v>
      </c>
      <c r="I80" s="4">
        <v>0</v>
      </c>
      <c r="J80" s="4">
        <v>0</v>
      </c>
      <c r="K80" s="4">
        <v>0</v>
      </c>
      <c r="L80" s="4">
        <v>201.25</v>
      </c>
      <c r="M80" s="4">
        <v>357.23</v>
      </c>
      <c r="N80" s="4">
        <v>0</v>
      </c>
      <c r="O80" s="4">
        <v>0</v>
      </c>
      <c r="P80" s="4">
        <v>357.23</v>
      </c>
      <c r="Q80" s="5" t="s">
        <v>149</v>
      </c>
    </row>
    <row r="81" spans="1:17">
      <c r="A81" s="1" t="s">
        <v>157</v>
      </c>
      <c r="B81" s="2" t="s">
        <v>136</v>
      </c>
      <c r="C81" s="2" t="s">
        <v>30</v>
      </c>
      <c r="D81" s="1" t="s">
        <v>206</v>
      </c>
      <c r="E81" s="3">
        <v>43279</v>
      </c>
      <c r="F81" s="3">
        <v>43280</v>
      </c>
      <c r="G81" s="4">
        <v>126.86</v>
      </c>
      <c r="H81" s="4">
        <v>0</v>
      </c>
      <c r="I81" s="4">
        <v>0</v>
      </c>
      <c r="J81" s="4">
        <v>0</v>
      </c>
      <c r="K81" s="4">
        <v>0</v>
      </c>
      <c r="L81" s="4">
        <v>201.25</v>
      </c>
      <c r="M81" s="4">
        <v>328.11</v>
      </c>
      <c r="N81" s="4">
        <v>0</v>
      </c>
      <c r="O81" s="4">
        <v>0</v>
      </c>
      <c r="P81" s="4">
        <v>328.11</v>
      </c>
      <c r="Q81" s="5" t="s">
        <v>158</v>
      </c>
    </row>
    <row r="82" spans="1:17">
      <c r="A82" s="13"/>
      <c r="B82" s="14"/>
      <c r="C82" s="14"/>
      <c r="D82" s="13"/>
      <c r="E82" s="15"/>
      <c r="F82" s="15"/>
      <c r="G82" s="16">
        <f>SUM(Table_owssvr[[Transport ]])</f>
        <v>28905.339999999989</v>
      </c>
      <c r="H82" s="16">
        <f>SUM(Table_owssvr[[Accommodation ]])</f>
        <v>23169.660000000003</v>
      </c>
      <c r="I82" s="16">
        <f>SUM(Table_owssvr[[Fee ]])</f>
        <v>2272.19</v>
      </c>
      <c r="J82" s="16">
        <f>SUM(Table_owssvr[[Incidentals ]])</f>
        <v>2545.1299999999997</v>
      </c>
      <c r="K82" s="16">
        <f>SUM(Table_owssvr[Car Rental])</f>
        <v>592.02</v>
      </c>
      <c r="L82" s="16">
        <f>SUM(Table_owssvr[[Subsistence ]])</f>
        <v>25977.03</v>
      </c>
      <c r="M82" s="16">
        <f>SUM(Table_owssvr[[ Total]])</f>
        <v>83581.75999999998</v>
      </c>
      <c r="N82" s="16">
        <f>SUM(Table_owssvr[[EU Recoupable ]])</f>
        <v>6884.05</v>
      </c>
      <c r="O82" s="16">
        <f>SUM(Table_owssvr[[Other Recoupable ]])</f>
        <v>339.01</v>
      </c>
      <c r="P82" s="16">
        <f>SUM(Table_owssvr[[Net Cost ]])</f>
        <v>76358.700000000012</v>
      </c>
      <c r="Q82" s="17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owssvr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Teeling</dc:creator>
  <cp:lastModifiedBy>Dubdesk</cp:lastModifiedBy>
  <dcterms:created xsi:type="dcterms:W3CDTF">2018-07-23T15:59:29Z</dcterms:created>
  <dcterms:modified xsi:type="dcterms:W3CDTF">2018-11-01T13:49:08Z</dcterms:modified>
</cp:coreProperties>
</file>