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15" windowWidth="28620" windowHeight="12915"/>
  </bookViews>
  <sheets>
    <sheet name="owssvr" sheetId="1" r:id="rId1"/>
  </sheets>
  <definedNames>
    <definedName name="owssvr" localSheetId="0" hidden="1">owssvr!$A$1:$Q$66</definedName>
  </definedNames>
  <calcPr calcId="125725"/>
</workbook>
</file>

<file path=xl/calcChain.xml><?xml version="1.0" encoding="utf-8"?>
<calcChain xmlns="http://schemas.openxmlformats.org/spreadsheetml/2006/main">
  <c r="N67" i="1"/>
  <c r="O67" l="1"/>
  <c r="P67"/>
  <c r="G67"/>
  <c r="H67"/>
  <c r="I67"/>
  <c r="J67"/>
  <c r="K67"/>
  <c r="L67"/>
  <c r="M67"/>
</calcChain>
</file>

<file path=xl/connections.xml><?xml version="1.0" encoding="utf-8"?>
<connections xmlns="http://schemas.openxmlformats.org/spreadsheetml/2006/main">
  <connection id="1" odcFile="C:\Users\36252\AppData\Local\Microsoft\Windows\Temporary Internet Files\Content.IE5\LDNXPXBI\owssvr.iqy" keepAlive="1" name="owssvr" type="5" refreshedVersion="3" minRefreshableVersion="3" saveData="1">
    <dbPr connection="Provider=Microsoft.Office.List.OLEDB.2.0;Data Source=&quot;&quot;;ApplicationName=Excel;Version=12.0.0.0" command="&lt;LIST&gt;&lt;VIEWGUID&gt;{DF4E78C4-709C-4231-AD48-2358C7744F8C}&lt;/VIEWGUID&gt;&lt;LISTNAME&gt;{4D77050E-40BC-46FB-AA89-747929C84B0A}&lt;/LISTNAME&gt;&lt;LISTWEB&gt;http://vm-dubapps2:82/TRS/_vti_bin&lt;/LISTWEB&gt;&lt;LISTSUBWEB&gt;&lt;/LISTSUBWEB&gt;&lt;ROOTFOLDER&gt;/TRS/Lists/Travel Request&lt;/ROOTFOLDER&gt;&lt;/LIST&gt;" commandType="5"/>
  </connection>
</connections>
</file>

<file path=xl/sharedStrings.xml><?xml version="1.0" encoding="utf-8"?>
<sst xmlns="http://schemas.openxmlformats.org/spreadsheetml/2006/main" count="344" uniqueCount="197">
  <si>
    <t>Name</t>
  </si>
  <si>
    <t>Department</t>
  </si>
  <si>
    <t>Grade</t>
  </si>
  <si>
    <t>Destination</t>
  </si>
  <si>
    <t>Departure Date</t>
  </si>
  <si>
    <t>Return Date</t>
  </si>
  <si>
    <t>Maggie O'Donnell</t>
  </si>
  <si>
    <t>Oxford - UK</t>
  </si>
  <si>
    <t>Transport Practitioners Meeting 2018</t>
  </si>
  <si>
    <t>Margaret O'Donnell</t>
  </si>
  <si>
    <t>Presenting paper on ITS, Traffic management and the Dublin City Council use of Transportation data.</t>
  </si>
  <si>
    <t>Niall Bolger</t>
  </si>
  <si>
    <t xml:space="preserve">Transport Practitioners Meeting 2018 </t>
  </si>
  <si>
    <t>Gareth Hyland</t>
  </si>
  <si>
    <t>Stephen Cull</t>
  </si>
  <si>
    <t>Barcelona - Spain</t>
  </si>
  <si>
    <t xml:space="preserve">Geo - Thermica Project </t>
  </si>
  <si>
    <t>Edel Kelly</t>
  </si>
  <si>
    <t>Helen Smirnova</t>
  </si>
  <si>
    <t>William Mangan</t>
  </si>
  <si>
    <t>Claire French</t>
  </si>
  <si>
    <t>Transport  Practitioners Meeting 2018</t>
  </si>
  <si>
    <t>Laura Dowdall</t>
  </si>
  <si>
    <t>Oxford - Uk</t>
  </si>
  <si>
    <t>Sean Callaghan</t>
  </si>
  <si>
    <t>Brendan Carroll</t>
  </si>
  <si>
    <t>Housing &amp; Community Services</t>
  </si>
  <si>
    <t>District Officer</t>
  </si>
  <si>
    <t>XVR User Group Meeting 2018.</t>
  </si>
  <si>
    <t>Mark Fay</t>
  </si>
  <si>
    <t>Station Officer</t>
  </si>
  <si>
    <t xml:space="preserve">XVR User Group Meeting 2018.  </t>
  </si>
  <si>
    <t>Paul McEvoy</t>
  </si>
  <si>
    <t xml:space="preserve">Southampton - UK </t>
  </si>
  <si>
    <t xml:space="preserve">Researching the replacement of one of Dublin Fire Brigade's rescue Boats. </t>
  </si>
  <si>
    <t>Shane Casey</t>
  </si>
  <si>
    <t>Culture, Recreation &amp; Economic Services</t>
  </si>
  <si>
    <t>Dublin Bay Biosphere Interreg Project - BETaR Loop</t>
  </si>
  <si>
    <t>Leslie Moore</t>
  </si>
  <si>
    <t>Executive Manager</t>
  </si>
  <si>
    <t>Machynlleth - Wales</t>
  </si>
  <si>
    <t>Chief Executive's Department</t>
  </si>
  <si>
    <t>Antonia Martin</t>
  </si>
  <si>
    <t>Fryslan - Netherlands</t>
  </si>
  <si>
    <t xml:space="preserve">Meeting with Sport Fryslan regarding their Sports Programme </t>
  </si>
  <si>
    <t>Alan Morrin</t>
  </si>
  <si>
    <t xml:space="preserve">Fryslan - Netherlands </t>
  </si>
  <si>
    <t xml:space="preserve">Meeting with Sport Fryslan regarding their Sports Programme 
</t>
  </si>
  <si>
    <t>Vivienne Sarah Ahern</t>
  </si>
  <si>
    <t xml:space="preserve">Working Group of the Basel Convention on the Control of Transboundary Movements of Hazardous Wastes and Their Disposal.  </t>
  </si>
  <si>
    <t>Brian O'Kearney White</t>
  </si>
  <si>
    <t>Holly Morrin</t>
  </si>
  <si>
    <t>Budapest - Hungary</t>
  </si>
  <si>
    <t xml:space="preserve">Presenting at a European conference on homelessness </t>
  </si>
  <si>
    <t xml:space="preserve">Brendan O'Brien </t>
  </si>
  <si>
    <t>Madrid - Spain</t>
  </si>
  <si>
    <t>Annual Meeting of Chief Executive Directors of European Capitals</t>
  </si>
  <si>
    <t xml:space="preserve">Ciara Scully </t>
  </si>
  <si>
    <t>Guest</t>
  </si>
  <si>
    <t xml:space="preserve">Newcastle - UK </t>
  </si>
  <si>
    <t>IMPEL SWEAP Project Meeting</t>
  </si>
  <si>
    <t>Darren O'Connor</t>
  </si>
  <si>
    <t>Sub Officer</t>
  </si>
  <si>
    <t xml:space="preserve">Barcelona - Spain </t>
  </si>
  <si>
    <t xml:space="preserve">Pau Costa Foundation Meeting  </t>
  </si>
  <si>
    <t>Mainard Gallagher</t>
  </si>
  <si>
    <t>Zaira Rivera</t>
  </si>
  <si>
    <t xml:space="preserve">Lisbon - Portugal </t>
  </si>
  <si>
    <t>Jo Martin</t>
  </si>
  <si>
    <t xml:space="preserve">BE-GOOD Partners Project meeting </t>
  </si>
  <si>
    <t>Ray McMonagle</t>
  </si>
  <si>
    <t>Trevor Hunt</t>
  </si>
  <si>
    <t>Ali Grehan</t>
  </si>
  <si>
    <t>Olivia Goff</t>
  </si>
  <si>
    <t>Barbara Dawson</t>
  </si>
  <si>
    <t>To Attend the London Premiere of Citizen Lane on the invitation of the Irish Ambassador to London.</t>
  </si>
  <si>
    <t>Tara Robertson</t>
  </si>
  <si>
    <t xml:space="preserve">To attend the London premiere of Citizen Lane on the invitation of the Irish Ambassador to London.  </t>
  </si>
  <si>
    <t xml:space="preserve">Owen Keegan </t>
  </si>
  <si>
    <t>Chief Executive</t>
  </si>
  <si>
    <t>London - UK</t>
  </si>
  <si>
    <t xml:space="preserve">To attend the London premiere of Citizen Lane on the invitation of the Irish Ambassador to London. </t>
  </si>
  <si>
    <t>Chris Garde</t>
  </si>
  <si>
    <t>Toronto - Canada</t>
  </si>
  <si>
    <t>To attend "2018 Harvard Smart Cities Innovation Accelerator" workshop.</t>
  </si>
  <si>
    <t>Giving a presentation on transportation at JCT conference</t>
  </si>
  <si>
    <t>Nicola Graham</t>
  </si>
  <si>
    <t>Helsinki - Finland</t>
  </si>
  <si>
    <t>EU Council of Cities CIO Conference</t>
  </si>
  <si>
    <t>Eamon Fleming</t>
  </si>
  <si>
    <t>Swansea - Wales</t>
  </si>
  <si>
    <t>Attend British Dam Society Conference</t>
  </si>
  <si>
    <t>Joanne Rourke</t>
  </si>
  <si>
    <t xml:space="preserve">To Attend a Steering group meeting of an EU LIFE research project </t>
  </si>
  <si>
    <t>David Connolly</t>
  </si>
  <si>
    <t xml:space="preserve">London - UK </t>
  </si>
  <si>
    <t xml:space="preserve">To Attend The Speciality &amp; Fine Food Fair.
</t>
  </si>
  <si>
    <t>Philip Gibney</t>
  </si>
  <si>
    <t xml:space="preserve">Attendance at Maintenance Certification course in 3M/Scott Safety. </t>
  </si>
  <si>
    <t>Thomas Greene</t>
  </si>
  <si>
    <t>Navigator Conference 2018 for emergency dispatch and public safety</t>
  </si>
  <si>
    <t>Paul Culligan</t>
  </si>
  <si>
    <t>Robert Farrell</t>
  </si>
  <si>
    <t>Robert Howell</t>
  </si>
  <si>
    <t>Bristol - UK</t>
  </si>
  <si>
    <t xml:space="preserve">Top Drawer Conference </t>
  </si>
  <si>
    <t>Partner coordination meeting</t>
  </si>
  <si>
    <t>Gráinne Kelly</t>
  </si>
  <si>
    <t>Brussels - Belgium</t>
  </si>
  <si>
    <t>Accompanying the Deputy Lord Mayor to the 7th Annual Direct Dialogue of Mayors with the European Commission.</t>
  </si>
  <si>
    <t>Richard Shakespeare</t>
  </si>
  <si>
    <t>Assistant Chief Executive</t>
  </si>
  <si>
    <t>Meeting - High Level discussion panel hosted by Ballymore in conjunction with the London Chamber of Commerce.</t>
  </si>
  <si>
    <t>John O'Hara</t>
  </si>
  <si>
    <t>Deborah Clarke</t>
  </si>
  <si>
    <t xml:space="preserve">Child in the City Conference 2018 </t>
  </si>
  <si>
    <t>Jamie Cudden</t>
  </si>
  <si>
    <t xml:space="preserve">Participation at the Cities Today 2020 Cities Technology Forum. </t>
  </si>
  <si>
    <t>Martin Waters</t>
  </si>
  <si>
    <t xml:space="preserve">First Summit on Drones and public safety, aimed at raising awareness around the use of Drones. </t>
  </si>
  <si>
    <t>Donal Hand</t>
  </si>
  <si>
    <t>Michael O'Donnell</t>
  </si>
  <si>
    <t>John Guilfoyle</t>
  </si>
  <si>
    <t>Third Officer</t>
  </si>
  <si>
    <t>Emergency Services Show</t>
  </si>
  <si>
    <t>Paul Stanley</t>
  </si>
  <si>
    <t>Declan Haverty</t>
  </si>
  <si>
    <t xml:space="preserve">Emergency Services Show </t>
  </si>
  <si>
    <t>Hugh Coughlan</t>
  </si>
  <si>
    <t>Board of Directors Meeting for ACR+</t>
  </si>
  <si>
    <t>Cathleen Boud</t>
  </si>
  <si>
    <t>Attending the 7th Annual Direct Dialogue of Mayors with the European Commission.</t>
  </si>
  <si>
    <t>Thomas Daly</t>
  </si>
  <si>
    <t>IMPEL conference and project workshop</t>
  </si>
  <si>
    <t>Owen Keegan</t>
  </si>
  <si>
    <t>Total</t>
  </si>
  <si>
    <t xml:space="preserve">EU Recoupable </t>
  </si>
  <si>
    <t xml:space="preserve">Other Recoupable </t>
  </si>
  <si>
    <t xml:space="preserve">Net Total </t>
  </si>
  <si>
    <t xml:space="preserve"> </t>
  </si>
  <si>
    <t xml:space="preserve">Dublin Bay Biosphere Interreg Project - BETaR Loop </t>
  </si>
  <si>
    <t xml:space="preserve">Working Group of the Basel Convention of the Control of Transboundary Movements of Hazardous Wastes and their Disposal </t>
  </si>
  <si>
    <t xml:space="preserve">Navigator Conference 2018 for emergency dispatch and public safety </t>
  </si>
  <si>
    <t xml:space="preserve">Coventry - UK </t>
  </si>
  <si>
    <t xml:space="preserve">Machynlleth - Wales </t>
  </si>
  <si>
    <t xml:space="preserve">Nottingham - UK </t>
  </si>
  <si>
    <t xml:space="preserve">Birmingham - UK </t>
  </si>
  <si>
    <t>Manchester - UK</t>
  </si>
  <si>
    <t xml:space="preserve">Accommodation </t>
  </si>
  <si>
    <t xml:space="preserve">Fee </t>
  </si>
  <si>
    <t>Incidentals</t>
  </si>
  <si>
    <t xml:space="preserve">Car Rental </t>
  </si>
  <si>
    <t xml:space="preserve">Subsistence </t>
  </si>
  <si>
    <t xml:space="preserve">Transport </t>
  </si>
  <si>
    <t xml:space="preserve">Senior Executive ITS Officer </t>
  </si>
  <si>
    <t>Firefighter</t>
  </si>
  <si>
    <t xml:space="preserve">Systems Officer </t>
  </si>
  <si>
    <t xml:space="preserve">Environment &amp; Transportation </t>
  </si>
  <si>
    <t>Environment &amp; Transportation</t>
  </si>
  <si>
    <t xml:space="preserve">Assistant Planner </t>
  </si>
  <si>
    <t xml:space="preserve">Senior Executive Planner </t>
  </si>
  <si>
    <t xml:space="preserve">Senior Executive Engineer </t>
  </si>
  <si>
    <t xml:space="preserve">
Transport Practitioners Meeting 2018</t>
  </si>
  <si>
    <t xml:space="preserve">Executive Engineer </t>
  </si>
  <si>
    <t xml:space="preserve">Assistant Engineer </t>
  </si>
  <si>
    <t xml:space="preserve">Biodiversity Officer </t>
  </si>
  <si>
    <t xml:space="preserve">Event </t>
  </si>
  <si>
    <t xml:space="preserve">Administrative Officer </t>
  </si>
  <si>
    <t xml:space="preserve">Senior Staff Officer </t>
  </si>
  <si>
    <t xml:space="preserve">Senior Executive Scientific Officer </t>
  </si>
  <si>
    <t xml:space="preserve">Smart Dublin Regional Data Co-Ordinator </t>
  </si>
  <si>
    <t>Geneva - Switzerland</t>
  </si>
  <si>
    <t xml:space="preserve">Senior Executive Officer </t>
  </si>
  <si>
    <t xml:space="preserve">Enterprise Executive Officer </t>
  </si>
  <si>
    <t xml:space="preserve">City Architect </t>
  </si>
  <si>
    <t xml:space="preserve">To attend URBACT Project Meeting </t>
  </si>
  <si>
    <t xml:space="preserve">Executive Architect </t>
  </si>
  <si>
    <t xml:space="preserve">Assistant Staff Officer </t>
  </si>
  <si>
    <t>URBACT - Cities Festival</t>
  </si>
  <si>
    <t xml:space="preserve">Smart Dublin Regional Coordinator </t>
  </si>
  <si>
    <t>Executive ITS Officer</t>
  </si>
  <si>
    <t xml:space="preserve">Antwerp - Belgium </t>
  </si>
  <si>
    <t xml:space="preserve">Executive Environmental Scientific Officer </t>
  </si>
  <si>
    <t xml:space="preserve">Copenhagen - Denmark </t>
  </si>
  <si>
    <t>To attend the World ITS congress.</t>
  </si>
  <si>
    <t xml:space="preserve">Assistant Research Officer </t>
  </si>
  <si>
    <t>Fire Fighter</t>
  </si>
  <si>
    <t xml:space="preserve">First Summit on Drones and public safety being held, aimed at raising awareness around the use of Drones </t>
  </si>
  <si>
    <t>First Summit on drones and public safety being held, aimed at raising awareness around the use of Drones.</t>
  </si>
  <si>
    <t xml:space="preserve">Dublin City Planning Officer </t>
  </si>
  <si>
    <t>Planning and Property Development Department</t>
  </si>
  <si>
    <t xml:space="preserve">Deputy Lord Mayor </t>
  </si>
  <si>
    <t xml:space="preserve">Senior Community Officer </t>
  </si>
  <si>
    <t xml:space="preserve">Vienna - Austria </t>
  </si>
  <si>
    <t xml:space="preserve">San Diego - USA </t>
  </si>
  <si>
    <t xml:space="preserve">Zwolle - Netherlands </t>
  </si>
  <si>
    <t xml:space="preserve">Hasselt - Belgium </t>
  </si>
</sst>
</file>

<file path=xl/styles.xml><?xml version="1.0" encoding="utf-8"?>
<styleSheet xmlns="http://schemas.openxmlformats.org/spreadsheetml/2006/main">
  <numFmts count="1">
    <numFmt numFmtId="164" formatCode="_-[$€-1809]* #,##0.00_-;\-[$€-1809]* #,##0.00_-;_-[$€-1809]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64" fontId="18" fillId="0" borderId="0" xfId="0" applyNumberFormat="1" applyFont="1"/>
    <xf numFmtId="49" fontId="0" fillId="0" borderId="0" xfId="0" applyNumberFormat="1" applyBorder="1" applyAlignment="1"/>
    <xf numFmtId="49" fontId="0" fillId="0" borderId="0" xfId="0" applyNumberFormat="1" applyBorder="1"/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49" fontId="18" fillId="0" borderId="0" xfId="0" applyNumberFormat="1" applyFont="1" applyAlignment="1"/>
    <xf numFmtId="49" fontId="18" fillId="0" borderId="0" xfId="0" applyNumberFormat="1" applyFont="1"/>
    <xf numFmtId="14" fontId="18" fillId="0" borderId="0" xfId="0" applyNumberFormat="1" applyFont="1"/>
    <xf numFmtId="0" fontId="18" fillId="0" borderId="0" xfId="0" applyFont="1" applyAlignment="1">
      <alignment wrapText="1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4">
    <dxf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64" formatCode="_-[$€-1809]* #,##0.00_-;\-[$€-1809]* #,##0.00_-;_-[$€-1809]* &quot;-&quot;??_-;_-@_-"/>
      <border diagonalUp="0" diagonalDown="0" outline="0">
        <left/>
        <right/>
        <top/>
        <bottom/>
      </border>
    </dxf>
    <dxf>
      <numFmt numFmtId="19" formatCode="dd/mm/yyyy"/>
      <border diagonalUp="0" diagonalDown="0" outline="0">
        <left/>
        <right/>
        <top/>
        <bottom/>
      </border>
    </dxf>
    <dxf>
      <numFmt numFmtId="19" formatCode="dd/mm/yyyy"/>
      <border diagonalUp="0" diagonalDown="0" outline="0">
        <left/>
        <right/>
        <top/>
        <bottom/>
      </border>
    </dxf>
    <dxf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30" formatCode="@"/>
      <border diagonalUp="0" diagonalDown="0" outline="0">
        <left/>
        <right/>
        <top/>
        <bottom/>
      </border>
    </dxf>
    <dxf>
      <numFmt numFmtId="30" formatCode="@"/>
      <border diagonalUp="0" diagonalDown="0" outline="0">
        <left/>
        <right/>
        <top/>
        <bottom/>
      </border>
    </dxf>
    <dxf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relativeIndent="0" justifyLastLine="0" shrinkToFit="0" readingOrder="0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64" formatCode="_-[$€-1809]* #,##0.00_-;\-[$€-1809]* #,##0.00_-;_-[$€-1809]* &quot;-&quot;??_-;_-@_-"/>
    </dxf>
    <dxf>
      <numFmt numFmtId="19" formatCode="dd/mm/yyyy"/>
    </dxf>
    <dxf>
      <numFmt numFmtId="19" formatCode="dd/mm/yyyy"/>
    </dxf>
    <dxf>
      <numFmt numFmtId="30" formatCode="@"/>
      <alignment horizontal="general" vertical="bottom" textRotation="0" wrapText="0" indent="0" relative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28">
    <queryTableFields count="17">
      <queryTableField id="1" name="Name" tableColumnId="1"/>
      <queryTableField id="3" name="Grade" tableColumnId="2"/>
      <queryTableField id="2" name="Department" tableColumnId="3"/>
      <queryTableField id="4" name="Destination" tableColumnId="4"/>
      <queryTableField id="5" name="Departure Date" tableColumnId="5"/>
      <queryTableField id="6" name="Return Date" tableColumnId="6"/>
      <queryTableField id="9" name="Transport Total" tableColumnId="7"/>
      <queryTableField id="10" name="Accommodation Total" tableColumnId="8"/>
      <queryTableField id="12" name="Fee Total" tableColumnId="9"/>
      <queryTableField id="13" name="Incidentals Total" tableColumnId="10"/>
      <queryTableField id="14" name="Car Rental Total" tableColumnId="11"/>
      <queryTableField id="11" name="Subsistence Total" tableColumnId="12"/>
      <queryTableField id="8" name="Actual Cost Total" tableColumnId="14"/>
      <queryTableField id="22" dataBound="0" tableColumnId="20"/>
      <queryTableField id="21" dataBound="0" tableColumnId="19"/>
      <queryTableField id="23" dataBound="0" tableColumnId="22"/>
      <queryTableField id="7" name="Purpose/Relevance of Journey" tableColumnId="15"/>
    </queryTableFields>
    <queryTableDeletedFields count="3">
      <deletedField name="Item Type"/>
      <deletedField name="Path"/>
      <deletedField name="Recoupable Total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A1:Q67" tableType="queryTable" totalsRowCount="1">
  <autoFilter ref="A1:Q66"/>
  <sortState ref="A2:Q69">
    <sortCondition ref="E1:E69"/>
  </sortState>
  <tableColumns count="17">
    <tableColumn id="1" uniqueName="Name" name="Name" queryTableFieldId="1" dataDxfId="33" totalsRowDxfId="16"/>
    <tableColumn id="2" uniqueName="Analogous_x005f_x0020_Grade" name="Grade" queryTableFieldId="3" dataDxfId="32" totalsRowDxfId="15"/>
    <tableColumn id="3" uniqueName="Department" name="Department" queryTableFieldId="2" dataDxfId="31" totalsRowDxfId="14"/>
    <tableColumn id="4" uniqueName="Destination" name="Destination" queryTableFieldId="4" dataDxfId="30" totalsRowDxfId="13"/>
    <tableColumn id="5" uniqueName="Departure_x005f_x0020_Date" name="Departure Date" queryTableFieldId="5" dataDxfId="29" totalsRowDxfId="12"/>
    <tableColumn id="6" uniqueName="Return_x005f_x0020_Date" name="Return Date" queryTableFieldId="6" dataDxfId="28" totalsRowDxfId="11"/>
    <tableColumn id="7" uniqueName="Transport_x005f_x0020_Total" name="Transport " totalsRowFunction="custom" queryTableFieldId="9" dataDxfId="27" totalsRowDxfId="10">
      <totalsRowFormula>SUM(Table_owssvr[[#Headers],[#Data],[Transport ]])</totalsRowFormula>
    </tableColumn>
    <tableColumn id="8" uniqueName="Accommodation_x005f_x0020_Total" name="Accommodation " totalsRowFunction="custom" queryTableFieldId="10" dataDxfId="26" totalsRowDxfId="9">
      <totalsRowFormula>SUM(Table_owssvr[[#Headers],[#Data],[Accommodation ]])</totalsRowFormula>
    </tableColumn>
    <tableColumn id="9" uniqueName="Fee_x005f_x0020_Total" name="Fee " totalsRowFunction="custom" queryTableFieldId="12" dataDxfId="25" totalsRowDxfId="8">
      <totalsRowFormula>SUM(Table_owssvr[[#Headers],[#Data],[Fee ]])</totalsRowFormula>
    </tableColumn>
    <tableColumn id="10" uniqueName="Incidentals_x005f_x0020_Total" name="Incidentals" totalsRowFunction="custom" queryTableFieldId="13" dataDxfId="24" totalsRowDxfId="7">
      <totalsRowFormula>SUM(Table_owssvr[[#Headers],[#Data],[Incidentals]])</totalsRowFormula>
    </tableColumn>
    <tableColumn id="11" uniqueName="Car_x005f_x0020_Rental_x005f_x0020_Total" name="Car Rental " totalsRowFunction="custom" queryTableFieldId="14" dataDxfId="23" totalsRowDxfId="6">
      <totalsRowFormula>SUM(Table_owssvr[[#Headers],[#Data],[Car Rental ]])</totalsRowFormula>
    </tableColumn>
    <tableColumn id="12" uniqueName="Subsistence_x005f_x0020_Total" name="Subsistence " totalsRowFunction="custom" queryTableFieldId="11" dataDxfId="22" totalsRowDxfId="5">
      <totalsRowFormula>SUM(Table_owssvr[[#Headers],[#Data],[Subsistence ]])</totalsRowFormula>
    </tableColumn>
    <tableColumn id="14" uniqueName="Actual_x005f_x0020_Cost_x005f_x0020_Total" name="Total" totalsRowFunction="custom" queryTableFieldId="8" dataDxfId="21" totalsRowDxfId="4">
      <totalsRowFormula>SUM(Table_owssvr[[#Headers],[#Data],[Total]])</totalsRowFormula>
    </tableColumn>
    <tableColumn id="20" uniqueName="20" name="EU Recoupable " totalsRowFunction="custom" queryTableFieldId="22" dataDxfId="20" totalsRowDxfId="3">
      <totalsRowFormula>SUM(Table_owssvr[[#Headers],[#Data],[EU Recoupable ]])</totalsRowFormula>
    </tableColumn>
    <tableColumn id="19" uniqueName="19" name="Other Recoupable " totalsRowFunction="custom" queryTableFieldId="21" dataDxfId="19" totalsRowDxfId="2">
      <totalsRowFormula>SUM(O2:O65)</totalsRowFormula>
    </tableColumn>
    <tableColumn id="22" uniqueName="22" name="Net Total " totalsRowFunction="custom" queryTableFieldId="23" dataDxfId="18" totalsRowDxfId="1">
      <totalsRowFormula>SUM(P2:P65)</totalsRowFormula>
    </tableColumn>
    <tableColumn id="15" uniqueName="Purpose_x005f_x002f_Relevance_x005f_x0020_of" name="Event " queryTableFieldId="7" dataDxfId="17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38" workbookViewId="0">
      <pane xSplit="1" topLeftCell="G1" activePane="topRight" state="frozen"/>
      <selection pane="topRight" activeCell="P67" sqref="P67"/>
    </sheetView>
  </sheetViews>
  <sheetFormatPr defaultRowHeight="15"/>
  <cols>
    <col min="1" max="1" width="22.140625" customWidth="1"/>
    <col min="2" max="2" width="39.140625" customWidth="1"/>
    <col min="3" max="3" width="39.42578125" customWidth="1"/>
    <col min="4" max="4" width="22.140625" customWidth="1"/>
    <col min="5" max="5" width="18.140625" customWidth="1"/>
    <col min="6" max="6" width="13.7109375" bestFit="1" customWidth="1"/>
    <col min="7" max="7" width="16.5703125" bestFit="1" customWidth="1"/>
    <col min="8" max="8" width="20.42578125" customWidth="1"/>
    <col min="9" max="9" width="12.42578125" customWidth="1"/>
    <col min="10" max="10" width="12.85546875" customWidth="1"/>
    <col min="11" max="11" width="13.28515625" customWidth="1"/>
    <col min="12" max="12" width="17.28515625" customWidth="1"/>
    <col min="13" max="13" width="12.28515625" customWidth="1"/>
    <col min="14" max="14" width="14.7109375" customWidth="1"/>
    <col min="15" max="15" width="18" customWidth="1"/>
    <col min="16" max="16" width="13.7109375" customWidth="1"/>
    <col min="17" max="17" width="81.140625" bestFit="1" customWidth="1"/>
  </cols>
  <sheetData>
    <row r="1" spans="1:17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s="12" t="s">
        <v>153</v>
      </c>
      <c r="H1" s="12" t="s">
        <v>148</v>
      </c>
      <c r="I1" s="12" t="s">
        <v>149</v>
      </c>
      <c r="J1" t="s">
        <v>150</v>
      </c>
      <c r="K1" t="s">
        <v>151</v>
      </c>
      <c r="L1" t="s">
        <v>152</v>
      </c>
      <c r="M1" s="12" t="s">
        <v>135</v>
      </c>
      <c r="N1" t="s">
        <v>136</v>
      </c>
      <c r="O1" t="s">
        <v>137</v>
      </c>
      <c r="P1" t="s">
        <v>138</v>
      </c>
      <c r="Q1" t="s">
        <v>166</v>
      </c>
    </row>
    <row r="2" spans="1:17" s="17" customFormat="1">
      <c r="A2" s="13" t="s">
        <v>6</v>
      </c>
      <c r="B2" s="14" t="s">
        <v>154</v>
      </c>
      <c r="C2" s="14" t="s">
        <v>157</v>
      </c>
      <c r="D2" s="13" t="s">
        <v>7</v>
      </c>
      <c r="E2" s="15">
        <v>43283</v>
      </c>
      <c r="F2" s="15">
        <v>43288</v>
      </c>
      <c r="G2" s="6">
        <v>195.69</v>
      </c>
      <c r="H2" s="6">
        <v>1469.44</v>
      </c>
      <c r="I2" s="6">
        <v>247.62</v>
      </c>
      <c r="J2" s="6">
        <v>126.1</v>
      </c>
      <c r="K2" s="6">
        <v>0</v>
      </c>
      <c r="L2" s="6">
        <v>611.57000000000005</v>
      </c>
      <c r="M2" s="6">
        <v>2650.42</v>
      </c>
      <c r="N2" s="6">
        <v>0</v>
      </c>
      <c r="O2" s="6">
        <v>0</v>
      </c>
      <c r="P2" s="6">
        <v>2650.42</v>
      </c>
      <c r="Q2" s="16" t="s">
        <v>8</v>
      </c>
    </row>
    <row r="3" spans="1:17">
      <c r="A3" s="1" t="s">
        <v>25</v>
      </c>
      <c r="B3" s="2" t="s">
        <v>27</v>
      </c>
      <c r="C3" s="2" t="s">
        <v>26</v>
      </c>
      <c r="D3" s="1" t="s">
        <v>143</v>
      </c>
      <c r="E3" s="3">
        <v>43284</v>
      </c>
      <c r="F3" s="3">
        <v>43286</v>
      </c>
      <c r="G3" s="4">
        <v>159.41</v>
      </c>
      <c r="H3" s="4">
        <v>373.35</v>
      </c>
      <c r="I3" s="4">
        <v>0</v>
      </c>
      <c r="J3" s="4">
        <v>0</v>
      </c>
      <c r="K3" s="4">
        <v>192.4</v>
      </c>
      <c r="L3" s="4">
        <v>214.37</v>
      </c>
      <c r="M3" s="4">
        <v>939.53</v>
      </c>
      <c r="N3" s="4">
        <v>0</v>
      </c>
      <c r="O3" s="4">
        <v>0</v>
      </c>
      <c r="P3" s="4">
        <v>939.53</v>
      </c>
      <c r="Q3" s="5" t="s">
        <v>28</v>
      </c>
    </row>
    <row r="4" spans="1:17">
      <c r="A4" s="1" t="s">
        <v>29</v>
      </c>
      <c r="B4" s="2" t="s">
        <v>30</v>
      </c>
      <c r="C4" s="2" t="s">
        <v>26</v>
      </c>
      <c r="D4" s="1" t="s">
        <v>143</v>
      </c>
      <c r="E4" s="3">
        <v>43284</v>
      </c>
      <c r="F4" s="3">
        <v>43286</v>
      </c>
      <c r="G4" s="4">
        <v>413.15</v>
      </c>
      <c r="H4" s="4">
        <v>373.35</v>
      </c>
      <c r="I4" s="4">
        <v>0</v>
      </c>
      <c r="J4" s="4">
        <v>0</v>
      </c>
      <c r="K4" s="4">
        <v>0</v>
      </c>
      <c r="L4" s="4">
        <v>214.37</v>
      </c>
      <c r="M4" s="4">
        <v>1000.87</v>
      </c>
      <c r="N4" s="4">
        <v>0</v>
      </c>
      <c r="O4" s="4">
        <v>0</v>
      </c>
      <c r="P4" s="4">
        <v>1000.87</v>
      </c>
      <c r="Q4" s="5" t="s">
        <v>31</v>
      </c>
    </row>
    <row r="5" spans="1:17">
      <c r="A5" s="1" t="s">
        <v>32</v>
      </c>
      <c r="B5" s="2" t="s">
        <v>155</v>
      </c>
      <c r="C5" s="2" t="s">
        <v>26</v>
      </c>
      <c r="D5" s="1" t="s">
        <v>33</v>
      </c>
      <c r="E5" s="3">
        <v>43284</v>
      </c>
      <c r="F5" s="3">
        <v>43285</v>
      </c>
      <c r="G5" s="4">
        <v>122.73</v>
      </c>
      <c r="H5" s="4">
        <v>360.87</v>
      </c>
      <c r="I5" s="4">
        <v>0</v>
      </c>
      <c r="J5" s="4">
        <v>0</v>
      </c>
      <c r="K5" s="4">
        <v>0</v>
      </c>
      <c r="L5" s="4">
        <v>133.97999999999999</v>
      </c>
      <c r="M5" s="4">
        <v>617.58000000000004</v>
      </c>
      <c r="N5" s="4">
        <v>0</v>
      </c>
      <c r="O5" s="4">
        <v>0</v>
      </c>
      <c r="P5" s="4">
        <v>617.58000000000004</v>
      </c>
      <c r="Q5" s="5" t="s">
        <v>34</v>
      </c>
    </row>
    <row r="6" spans="1:17">
      <c r="A6" s="1" t="s">
        <v>11</v>
      </c>
      <c r="B6" s="2" t="s">
        <v>156</v>
      </c>
      <c r="C6" s="2" t="s">
        <v>158</v>
      </c>
      <c r="D6" s="1" t="s">
        <v>7</v>
      </c>
      <c r="E6" s="3">
        <v>43285</v>
      </c>
      <c r="F6" s="3">
        <v>43287</v>
      </c>
      <c r="G6" s="4">
        <v>178.98</v>
      </c>
      <c r="H6" s="4">
        <v>645.54999999999995</v>
      </c>
      <c r="I6" s="4">
        <v>247.62</v>
      </c>
      <c r="J6" s="4">
        <v>0</v>
      </c>
      <c r="K6" s="4">
        <v>0</v>
      </c>
      <c r="L6" s="4">
        <v>305.77</v>
      </c>
      <c r="M6" s="4">
        <v>1377.92</v>
      </c>
      <c r="N6" s="4">
        <v>0</v>
      </c>
      <c r="O6" s="4">
        <v>0</v>
      </c>
      <c r="P6" s="4">
        <v>1377.92</v>
      </c>
      <c r="Q6" s="5" t="s">
        <v>12</v>
      </c>
    </row>
    <row r="7" spans="1:17">
      <c r="A7" s="1" t="s">
        <v>13</v>
      </c>
      <c r="B7" s="2" t="s">
        <v>159</v>
      </c>
      <c r="C7" s="2" t="s">
        <v>158</v>
      </c>
      <c r="D7" s="1" t="s">
        <v>7</v>
      </c>
      <c r="E7" s="3">
        <v>43285</v>
      </c>
      <c r="F7" s="3">
        <v>43287</v>
      </c>
      <c r="G7" s="4">
        <v>177.98</v>
      </c>
      <c r="H7" s="4">
        <v>539.23</v>
      </c>
      <c r="I7" s="4">
        <v>275.48</v>
      </c>
      <c r="J7" s="4">
        <v>28.01</v>
      </c>
      <c r="K7" s="4">
        <v>0</v>
      </c>
      <c r="L7" s="4">
        <v>305.77</v>
      </c>
      <c r="M7" s="4">
        <v>1326.47</v>
      </c>
      <c r="N7" s="4">
        <v>0</v>
      </c>
      <c r="O7" s="4">
        <v>0</v>
      </c>
      <c r="P7" s="4">
        <v>1326.47</v>
      </c>
      <c r="Q7" s="5" t="s">
        <v>8</v>
      </c>
    </row>
    <row r="8" spans="1:17">
      <c r="A8" s="1" t="s">
        <v>17</v>
      </c>
      <c r="B8" s="2" t="s">
        <v>160</v>
      </c>
      <c r="C8" s="2" t="s">
        <v>158</v>
      </c>
      <c r="D8" s="1" t="s">
        <v>7</v>
      </c>
      <c r="E8" s="3">
        <v>43285</v>
      </c>
      <c r="F8" s="3">
        <v>43287</v>
      </c>
      <c r="G8" s="4">
        <v>282.12</v>
      </c>
      <c r="H8" s="4">
        <v>648.99</v>
      </c>
      <c r="I8" s="4">
        <v>247.62</v>
      </c>
      <c r="J8" s="4">
        <v>37.97</v>
      </c>
      <c r="K8" s="4">
        <v>0</v>
      </c>
      <c r="L8" s="4">
        <v>305.77</v>
      </c>
      <c r="M8" s="4">
        <v>1522.47</v>
      </c>
      <c r="N8" s="4">
        <v>0</v>
      </c>
      <c r="O8" s="4">
        <v>0</v>
      </c>
      <c r="P8" s="4">
        <v>1522.47</v>
      </c>
      <c r="Q8" s="5" t="s">
        <v>8</v>
      </c>
    </row>
    <row r="9" spans="1:17" ht="30">
      <c r="A9" s="1" t="s">
        <v>18</v>
      </c>
      <c r="B9" s="2" t="s">
        <v>161</v>
      </c>
      <c r="C9" s="2" t="s">
        <v>157</v>
      </c>
      <c r="D9" s="1" t="s">
        <v>7</v>
      </c>
      <c r="E9" s="3">
        <v>43285</v>
      </c>
      <c r="F9" s="3">
        <v>43287</v>
      </c>
      <c r="G9" s="4">
        <v>351.98</v>
      </c>
      <c r="H9" s="4">
        <v>648.99</v>
      </c>
      <c r="I9" s="4">
        <v>247.62</v>
      </c>
      <c r="J9" s="4">
        <v>0</v>
      </c>
      <c r="K9" s="4">
        <v>0</v>
      </c>
      <c r="L9" s="4">
        <v>305.77</v>
      </c>
      <c r="M9" s="4">
        <v>1554.36</v>
      </c>
      <c r="N9" s="4">
        <v>0</v>
      </c>
      <c r="O9" s="4">
        <v>0</v>
      </c>
      <c r="P9" s="4">
        <v>1554.36</v>
      </c>
      <c r="Q9" s="5" t="s">
        <v>162</v>
      </c>
    </row>
    <row r="10" spans="1:17">
      <c r="A10" s="1" t="s">
        <v>19</v>
      </c>
      <c r="B10" s="2" t="s">
        <v>161</v>
      </c>
      <c r="C10" s="2" t="s">
        <v>157</v>
      </c>
      <c r="D10" s="1" t="s">
        <v>7</v>
      </c>
      <c r="E10" s="3">
        <v>43285</v>
      </c>
      <c r="F10" s="3">
        <v>43287</v>
      </c>
      <c r="G10" s="4">
        <v>351.98</v>
      </c>
      <c r="H10" s="4">
        <v>809.66</v>
      </c>
      <c r="I10" s="4">
        <v>247.62</v>
      </c>
      <c r="J10" s="4">
        <v>0</v>
      </c>
      <c r="K10" s="4">
        <v>0</v>
      </c>
      <c r="L10" s="4">
        <v>305.77</v>
      </c>
      <c r="M10" s="4">
        <v>1715.03</v>
      </c>
      <c r="N10" s="4">
        <v>0</v>
      </c>
      <c r="O10" s="4">
        <v>0</v>
      </c>
      <c r="P10" s="4">
        <v>1715.03</v>
      </c>
      <c r="Q10" s="5" t="s">
        <v>8</v>
      </c>
    </row>
    <row r="11" spans="1:17">
      <c r="A11" s="1" t="s">
        <v>20</v>
      </c>
      <c r="B11" s="2" t="s">
        <v>163</v>
      </c>
      <c r="C11" s="2" t="s">
        <v>157</v>
      </c>
      <c r="D11" s="1" t="s">
        <v>7</v>
      </c>
      <c r="E11" s="3">
        <v>43285</v>
      </c>
      <c r="F11" s="3">
        <v>43287</v>
      </c>
      <c r="G11" s="4">
        <v>351.98</v>
      </c>
      <c r="H11" s="4">
        <v>809.99</v>
      </c>
      <c r="I11" s="4">
        <v>247.62</v>
      </c>
      <c r="J11" s="4">
        <v>317.7</v>
      </c>
      <c r="K11" s="4">
        <v>0</v>
      </c>
      <c r="L11" s="4">
        <v>305.77</v>
      </c>
      <c r="M11" s="4">
        <v>2033.06</v>
      </c>
      <c r="N11" s="4">
        <v>0</v>
      </c>
      <c r="O11" s="4">
        <v>0</v>
      </c>
      <c r="P11" s="4">
        <v>2033.06</v>
      </c>
      <c r="Q11" s="5" t="s">
        <v>21</v>
      </c>
    </row>
    <row r="12" spans="1:17">
      <c r="A12" s="1" t="s">
        <v>22</v>
      </c>
      <c r="B12" s="2" t="s">
        <v>164</v>
      </c>
      <c r="C12" s="2" t="s">
        <v>157</v>
      </c>
      <c r="D12" s="1" t="s">
        <v>23</v>
      </c>
      <c r="E12" s="3">
        <v>43285</v>
      </c>
      <c r="F12" s="3">
        <v>43287</v>
      </c>
      <c r="G12" s="4">
        <v>351.98</v>
      </c>
      <c r="H12" s="4">
        <v>983.56</v>
      </c>
      <c r="I12" s="4">
        <v>247.62</v>
      </c>
      <c r="J12" s="4">
        <v>0</v>
      </c>
      <c r="K12" s="4">
        <v>0</v>
      </c>
      <c r="L12" s="4">
        <v>305.77</v>
      </c>
      <c r="M12" s="4">
        <v>1888.93</v>
      </c>
      <c r="N12" s="4">
        <v>0</v>
      </c>
      <c r="O12" s="4">
        <v>0</v>
      </c>
      <c r="P12" s="4">
        <v>1888.93</v>
      </c>
      <c r="Q12" s="5" t="s">
        <v>8</v>
      </c>
    </row>
    <row r="13" spans="1:17">
      <c r="A13" s="1" t="s">
        <v>24</v>
      </c>
      <c r="B13" s="2" t="s">
        <v>164</v>
      </c>
      <c r="C13" s="2" t="s">
        <v>157</v>
      </c>
      <c r="D13" s="1" t="s">
        <v>7</v>
      </c>
      <c r="E13" s="3">
        <v>43285</v>
      </c>
      <c r="F13" s="3">
        <v>43287</v>
      </c>
      <c r="G13" s="4">
        <v>351.98</v>
      </c>
      <c r="H13" s="4">
        <v>786.85</v>
      </c>
      <c r="I13" s="4">
        <v>247.62</v>
      </c>
      <c r="J13" s="4">
        <v>0</v>
      </c>
      <c r="K13" s="4">
        <v>0</v>
      </c>
      <c r="L13" s="4">
        <v>305.77</v>
      </c>
      <c r="M13" s="4">
        <v>1692.22</v>
      </c>
      <c r="N13" s="4">
        <v>0</v>
      </c>
      <c r="O13" s="4">
        <v>0</v>
      </c>
      <c r="P13" s="4">
        <v>1692.22</v>
      </c>
      <c r="Q13" s="5" t="s">
        <v>8</v>
      </c>
    </row>
    <row r="14" spans="1:17" s="17" customFormat="1">
      <c r="A14" s="13" t="s">
        <v>14</v>
      </c>
      <c r="B14" s="14" t="s">
        <v>163</v>
      </c>
      <c r="C14" s="14" t="s">
        <v>158</v>
      </c>
      <c r="D14" s="13" t="s">
        <v>15</v>
      </c>
      <c r="E14" s="15">
        <v>43289</v>
      </c>
      <c r="F14" s="15">
        <v>43291</v>
      </c>
      <c r="G14" s="6">
        <v>333.07</v>
      </c>
      <c r="H14" s="6">
        <v>229.5</v>
      </c>
      <c r="I14" s="6">
        <v>0</v>
      </c>
      <c r="J14" s="6">
        <v>43.7</v>
      </c>
      <c r="K14" s="6">
        <v>0</v>
      </c>
      <c r="L14" s="6">
        <v>277.5</v>
      </c>
      <c r="M14" s="6">
        <v>883.77</v>
      </c>
      <c r="N14" s="6">
        <v>883.77</v>
      </c>
      <c r="O14" s="6">
        <v>0</v>
      </c>
      <c r="P14" s="6">
        <v>0</v>
      </c>
      <c r="Q14" s="16" t="s">
        <v>16</v>
      </c>
    </row>
    <row r="15" spans="1:17">
      <c r="A15" s="1" t="s">
        <v>35</v>
      </c>
      <c r="B15" s="2" t="s">
        <v>165</v>
      </c>
      <c r="C15" s="2" t="s">
        <v>36</v>
      </c>
      <c r="D15" s="1" t="s">
        <v>40</v>
      </c>
      <c r="E15" s="3">
        <v>43298</v>
      </c>
      <c r="F15" s="3">
        <v>43299</v>
      </c>
      <c r="G15" s="4">
        <v>85</v>
      </c>
      <c r="H15" s="4">
        <v>92.79</v>
      </c>
      <c r="I15" s="4">
        <v>0</v>
      </c>
      <c r="J15" s="4">
        <v>0</v>
      </c>
      <c r="K15" s="4">
        <v>0</v>
      </c>
      <c r="L15" s="4">
        <v>133.97999999999999</v>
      </c>
      <c r="M15" s="4">
        <v>311.77</v>
      </c>
      <c r="N15" s="4">
        <v>0</v>
      </c>
      <c r="O15" s="4">
        <v>0</v>
      </c>
      <c r="P15" s="6">
        <v>311.77</v>
      </c>
      <c r="Q15" s="5" t="s">
        <v>37</v>
      </c>
    </row>
    <row r="16" spans="1:17">
      <c r="A16" s="1" t="s">
        <v>38</v>
      </c>
      <c r="B16" s="2" t="s">
        <v>39</v>
      </c>
      <c r="C16" s="2" t="s">
        <v>36</v>
      </c>
      <c r="D16" s="1" t="s">
        <v>40</v>
      </c>
      <c r="E16" s="3">
        <v>43298</v>
      </c>
      <c r="F16" s="3">
        <v>43299</v>
      </c>
      <c r="G16" s="4">
        <v>85</v>
      </c>
      <c r="H16" s="4">
        <v>92.79</v>
      </c>
      <c r="I16" s="4">
        <v>0</v>
      </c>
      <c r="J16" s="4">
        <v>0</v>
      </c>
      <c r="K16" s="4">
        <v>0</v>
      </c>
      <c r="L16" s="4">
        <v>133.97999999999999</v>
      </c>
      <c r="M16" s="4">
        <v>311.77</v>
      </c>
      <c r="N16" s="4">
        <v>0</v>
      </c>
      <c r="O16" s="4">
        <v>0</v>
      </c>
      <c r="P16" s="4">
        <v>311.77</v>
      </c>
      <c r="Q16" s="5" t="s">
        <v>37</v>
      </c>
    </row>
    <row r="17" spans="1:17">
      <c r="A17" s="1" t="s">
        <v>57</v>
      </c>
      <c r="B17" s="2" t="s">
        <v>58</v>
      </c>
      <c r="C17" s="2" t="s">
        <v>36</v>
      </c>
      <c r="D17" s="1" t="s">
        <v>144</v>
      </c>
      <c r="E17" s="3">
        <v>43298</v>
      </c>
      <c r="F17" s="3">
        <v>43299</v>
      </c>
      <c r="G17" s="4">
        <v>124</v>
      </c>
      <c r="H17" s="4">
        <v>92.79</v>
      </c>
      <c r="I17" s="4">
        <v>0</v>
      </c>
      <c r="J17" s="4">
        <v>0</v>
      </c>
      <c r="K17" s="4">
        <v>0</v>
      </c>
      <c r="L17" s="4">
        <v>0</v>
      </c>
      <c r="M17" s="4">
        <v>216.79</v>
      </c>
      <c r="N17" s="4">
        <v>0</v>
      </c>
      <c r="O17" s="4">
        <v>0</v>
      </c>
      <c r="P17" s="4">
        <v>216.79</v>
      </c>
      <c r="Q17" s="5" t="s">
        <v>140</v>
      </c>
    </row>
    <row r="18" spans="1:17">
      <c r="A18" s="1" t="s">
        <v>61</v>
      </c>
      <c r="B18" s="2" t="s">
        <v>62</v>
      </c>
      <c r="C18" s="2" t="s">
        <v>26</v>
      </c>
      <c r="D18" s="1" t="s">
        <v>63</v>
      </c>
      <c r="E18" s="3">
        <v>43313</v>
      </c>
      <c r="F18" s="3">
        <v>43316</v>
      </c>
      <c r="G18" s="4">
        <v>525.25</v>
      </c>
      <c r="H18" s="4">
        <v>0</v>
      </c>
      <c r="I18" s="4">
        <v>0</v>
      </c>
      <c r="J18" s="4">
        <v>0</v>
      </c>
      <c r="K18" s="4">
        <v>0</v>
      </c>
      <c r="L18" s="4">
        <v>508.75</v>
      </c>
      <c r="M18" s="4">
        <v>1034</v>
      </c>
      <c r="N18" s="4">
        <v>0</v>
      </c>
      <c r="O18" s="4">
        <v>0</v>
      </c>
      <c r="P18" s="4">
        <v>1034</v>
      </c>
      <c r="Q18" s="5" t="s">
        <v>64</v>
      </c>
    </row>
    <row r="19" spans="1:17">
      <c r="A19" s="1" t="s">
        <v>42</v>
      </c>
      <c r="B19" s="2" t="s">
        <v>167</v>
      </c>
      <c r="C19" s="2" t="s">
        <v>36</v>
      </c>
      <c r="D19" s="1" t="s">
        <v>43</v>
      </c>
      <c r="E19" s="3">
        <v>43317</v>
      </c>
      <c r="F19" s="3">
        <v>43319</v>
      </c>
      <c r="G19" s="4">
        <v>158.84</v>
      </c>
      <c r="H19" s="4">
        <v>0</v>
      </c>
      <c r="I19" s="4">
        <v>0</v>
      </c>
      <c r="J19" s="4">
        <v>0</v>
      </c>
      <c r="K19" s="4">
        <v>0</v>
      </c>
      <c r="L19" s="4">
        <v>299.73</v>
      </c>
      <c r="M19" s="4">
        <v>458.57</v>
      </c>
      <c r="N19" s="4">
        <v>0</v>
      </c>
      <c r="O19" s="4">
        <v>0</v>
      </c>
      <c r="P19" s="4">
        <v>458.57</v>
      </c>
      <c r="Q19" s="5" t="s">
        <v>44</v>
      </c>
    </row>
    <row r="20" spans="1:17" ht="30">
      <c r="A20" s="1" t="s">
        <v>45</v>
      </c>
      <c r="B20" s="2" t="s">
        <v>168</v>
      </c>
      <c r="C20" s="2" t="s">
        <v>36</v>
      </c>
      <c r="D20" s="1" t="s">
        <v>46</v>
      </c>
      <c r="E20" s="3">
        <v>43317</v>
      </c>
      <c r="F20" s="3">
        <v>43319</v>
      </c>
      <c r="G20" s="4">
        <v>158.84</v>
      </c>
      <c r="H20" s="4">
        <v>0</v>
      </c>
      <c r="I20" s="4">
        <v>0</v>
      </c>
      <c r="J20" s="4">
        <v>0</v>
      </c>
      <c r="K20" s="4">
        <v>0</v>
      </c>
      <c r="L20" s="4">
        <v>299.73</v>
      </c>
      <c r="M20" s="4">
        <v>458.57</v>
      </c>
      <c r="N20" s="4">
        <v>0</v>
      </c>
      <c r="O20" s="4">
        <v>0</v>
      </c>
      <c r="P20" s="4">
        <v>458.57</v>
      </c>
      <c r="Q20" s="5" t="s">
        <v>47</v>
      </c>
    </row>
    <row r="21" spans="1:17">
      <c r="A21" s="1" t="s">
        <v>48</v>
      </c>
      <c r="B21" s="2" t="s">
        <v>169</v>
      </c>
      <c r="C21" s="2" t="s">
        <v>158</v>
      </c>
      <c r="D21" s="1" t="s">
        <v>59</v>
      </c>
      <c r="E21" s="3">
        <v>43335</v>
      </c>
      <c r="F21" s="3">
        <v>43336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132.65</v>
      </c>
      <c r="M21" s="4">
        <v>132.65</v>
      </c>
      <c r="N21" s="4">
        <v>0</v>
      </c>
      <c r="O21" s="4">
        <v>0</v>
      </c>
      <c r="P21" s="4">
        <v>132.65</v>
      </c>
      <c r="Q21" s="5" t="s">
        <v>60</v>
      </c>
    </row>
    <row r="22" spans="1:17">
      <c r="A22" s="1" t="s">
        <v>86</v>
      </c>
      <c r="B22" s="2" t="s">
        <v>170</v>
      </c>
      <c r="C22" s="2" t="s">
        <v>41</v>
      </c>
      <c r="D22" s="1" t="s">
        <v>87</v>
      </c>
      <c r="E22" s="3">
        <v>43339</v>
      </c>
      <c r="F22" s="3">
        <v>43342</v>
      </c>
      <c r="G22" s="4">
        <v>315.37</v>
      </c>
      <c r="H22" s="4">
        <v>706.2</v>
      </c>
      <c r="I22" s="4">
        <v>0</v>
      </c>
      <c r="J22" s="4">
        <v>0</v>
      </c>
      <c r="K22" s="4">
        <v>0</v>
      </c>
      <c r="L22" s="4">
        <v>342.75</v>
      </c>
      <c r="M22" s="4">
        <v>1364.32</v>
      </c>
      <c r="N22" s="4">
        <v>0</v>
      </c>
      <c r="O22" s="4">
        <v>0</v>
      </c>
      <c r="P22" s="4">
        <v>1364.32</v>
      </c>
      <c r="Q22" s="5" t="s">
        <v>88</v>
      </c>
    </row>
    <row r="23" spans="1:17" ht="30">
      <c r="A23" s="1" t="s">
        <v>48</v>
      </c>
      <c r="B23" s="2" t="s">
        <v>169</v>
      </c>
      <c r="C23" s="2" t="s">
        <v>157</v>
      </c>
      <c r="D23" s="1" t="s">
        <v>171</v>
      </c>
      <c r="E23" s="3">
        <v>43345</v>
      </c>
      <c r="F23" s="3">
        <v>43349</v>
      </c>
      <c r="G23" s="4">
        <v>128.46</v>
      </c>
      <c r="H23" s="4">
        <v>891.52</v>
      </c>
      <c r="I23" s="4">
        <v>0</v>
      </c>
      <c r="J23" s="4">
        <v>0</v>
      </c>
      <c r="K23" s="4">
        <v>0</v>
      </c>
      <c r="L23" s="4">
        <v>687.62</v>
      </c>
      <c r="M23" s="4">
        <v>1707.6</v>
      </c>
      <c r="N23" s="4">
        <v>0</v>
      </c>
      <c r="O23" s="4">
        <v>0</v>
      </c>
      <c r="P23" s="4">
        <v>1707.6</v>
      </c>
      <c r="Q23" s="5" t="s">
        <v>49</v>
      </c>
    </row>
    <row r="24" spans="1:17" ht="30">
      <c r="A24" s="1" t="s">
        <v>50</v>
      </c>
      <c r="B24" s="2" t="s">
        <v>172</v>
      </c>
      <c r="C24" s="2" t="s">
        <v>158</v>
      </c>
      <c r="D24" s="1" t="s">
        <v>171</v>
      </c>
      <c r="E24" s="3">
        <v>43345</v>
      </c>
      <c r="F24" s="3">
        <v>43349</v>
      </c>
      <c r="G24" s="4">
        <v>128.46</v>
      </c>
      <c r="H24" s="4">
        <v>891.52</v>
      </c>
      <c r="I24" s="4">
        <v>0</v>
      </c>
      <c r="J24" s="4">
        <v>0</v>
      </c>
      <c r="K24" s="4">
        <v>0</v>
      </c>
      <c r="L24" s="4">
        <v>687.62</v>
      </c>
      <c r="M24" s="4">
        <v>1707.6</v>
      </c>
      <c r="N24" s="4">
        <v>0</v>
      </c>
      <c r="O24" s="4">
        <v>0</v>
      </c>
      <c r="P24" s="4">
        <v>1707.6</v>
      </c>
      <c r="Q24" s="5" t="s">
        <v>141</v>
      </c>
    </row>
    <row r="25" spans="1:17" ht="30">
      <c r="A25" s="1" t="s">
        <v>94</v>
      </c>
      <c r="B25" s="2" t="s">
        <v>173</v>
      </c>
      <c r="C25" s="2" t="s">
        <v>36</v>
      </c>
      <c r="D25" s="1" t="s">
        <v>95</v>
      </c>
      <c r="E25" s="3">
        <v>43346</v>
      </c>
      <c r="F25" s="3">
        <v>43346</v>
      </c>
      <c r="G25" s="4">
        <v>515.80999999999995</v>
      </c>
      <c r="H25" s="4">
        <v>0</v>
      </c>
      <c r="I25" s="4">
        <v>0</v>
      </c>
      <c r="J25" s="4">
        <v>0</v>
      </c>
      <c r="K25" s="4">
        <v>0</v>
      </c>
      <c r="L25" s="4">
        <v>75.680000000000007</v>
      </c>
      <c r="M25" s="4">
        <v>591.49</v>
      </c>
      <c r="N25" s="4">
        <v>0</v>
      </c>
      <c r="O25" s="4">
        <v>0</v>
      </c>
      <c r="P25" s="4">
        <v>591.49</v>
      </c>
      <c r="Q25" s="5" t="s">
        <v>96</v>
      </c>
    </row>
    <row r="26" spans="1:17" ht="30">
      <c r="A26" s="1" t="s">
        <v>74</v>
      </c>
      <c r="B26" s="2" t="s">
        <v>172</v>
      </c>
      <c r="C26" s="2" t="s">
        <v>36</v>
      </c>
      <c r="D26" s="1" t="s">
        <v>80</v>
      </c>
      <c r="E26" s="3">
        <v>43352</v>
      </c>
      <c r="F26" s="3">
        <v>43356</v>
      </c>
      <c r="G26" s="4">
        <v>275.56</v>
      </c>
      <c r="H26" s="4">
        <v>758.92</v>
      </c>
      <c r="I26" s="4">
        <v>0</v>
      </c>
      <c r="J26" s="4">
        <v>229.91</v>
      </c>
      <c r="K26" s="4">
        <v>0</v>
      </c>
      <c r="L26" s="4">
        <v>448.45</v>
      </c>
      <c r="M26" s="4">
        <v>1712.84</v>
      </c>
      <c r="N26" s="4">
        <v>0</v>
      </c>
      <c r="O26" s="4">
        <v>0</v>
      </c>
      <c r="P26" s="4">
        <v>1712.84</v>
      </c>
      <c r="Q26" s="5" t="s">
        <v>75</v>
      </c>
    </row>
    <row r="27" spans="1:17">
      <c r="A27" s="1" t="s">
        <v>94</v>
      </c>
      <c r="B27" s="2" t="s">
        <v>173</v>
      </c>
      <c r="C27" s="2" t="s">
        <v>36</v>
      </c>
      <c r="D27" s="1" t="s">
        <v>95</v>
      </c>
      <c r="E27" s="3">
        <v>43352</v>
      </c>
      <c r="F27" s="3">
        <v>43354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261.58999999999997</v>
      </c>
      <c r="M27" s="4">
        <v>261.58999999999997</v>
      </c>
      <c r="N27" s="4">
        <v>0</v>
      </c>
      <c r="O27" s="4">
        <v>0</v>
      </c>
      <c r="P27" s="4">
        <v>261.58999999999997</v>
      </c>
      <c r="Q27" s="5" t="s">
        <v>105</v>
      </c>
    </row>
    <row r="28" spans="1:17">
      <c r="A28" s="1" t="s">
        <v>72</v>
      </c>
      <c r="B28" s="2" t="s">
        <v>174</v>
      </c>
      <c r="C28" s="2" t="s">
        <v>26</v>
      </c>
      <c r="D28" s="1" t="s">
        <v>108</v>
      </c>
      <c r="E28" s="3">
        <v>43353</v>
      </c>
      <c r="F28" s="3">
        <v>43354</v>
      </c>
      <c r="G28" s="4">
        <v>257.72000000000003</v>
      </c>
      <c r="H28" s="4">
        <v>197.74</v>
      </c>
      <c r="I28" s="4">
        <v>0</v>
      </c>
      <c r="J28" s="4">
        <v>0</v>
      </c>
      <c r="K28" s="4">
        <v>0</v>
      </c>
      <c r="L28" s="4">
        <v>201.25</v>
      </c>
      <c r="M28" s="4">
        <v>656.71</v>
      </c>
      <c r="N28" s="4">
        <v>0</v>
      </c>
      <c r="O28" s="4">
        <v>0</v>
      </c>
      <c r="P28" s="4">
        <v>656.71</v>
      </c>
      <c r="Q28" s="5" t="s">
        <v>175</v>
      </c>
    </row>
    <row r="29" spans="1:17">
      <c r="A29" s="1" t="s">
        <v>73</v>
      </c>
      <c r="B29" s="2" t="s">
        <v>176</v>
      </c>
      <c r="C29" s="2" t="s">
        <v>26</v>
      </c>
      <c r="D29" s="1" t="s">
        <v>108</v>
      </c>
      <c r="E29" s="3">
        <v>43353</v>
      </c>
      <c r="F29" s="3">
        <v>43354</v>
      </c>
      <c r="G29" s="4">
        <v>257.72000000000003</v>
      </c>
      <c r="H29" s="4">
        <v>197.74</v>
      </c>
      <c r="I29" s="4">
        <v>0</v>
      </c>
      <c r="J29" s="4">
        <v>0</v>
      </c>
      <c r="K29" s="4">
        <v>0</v>
      </c>
      <c r="L29" s="4">
        <v>201.25</v>
      </c>
      <c r="M29" s="4">
        <v>656.71</v>
      </c>
      <c r="N29" s="4">
        <v>0</v>
      </c>
      <c r="O29" s="4">
        <v>0</v>
      </c>
      <c r="P29" s="4">
        <v>656.71</v>
      </c>
      <c r="Q29" s="5" t="s">
        <v>175</v>
      </c>
    </row>
    <row r="30" spans="1:17" ht="30">
      <c r="A30" s="1" t="s">
        <v>76</v>
      </c>
      <c r="B30" s="2" t="s">
        <v>167</v>
      </c>
      <c r="C30" s="2" t="s">
        <v>36</v>
      </c>
      <c r="D30" s="1" t="s">
        <v>80</v>
      </c>
      <c r="E30" s="3">
        <v>43354</v>
      </c>
      <c r="F30" s="3">
        <v>43355</v>
      </c>
      <c r="G30" s="4">
        <v>249.57</v>
      </c>
      <c r="H30" s="4">
        <v>292.37</v>
      </c>
      <c r="I30" s="4">
        <v>0</v>
      </c>
      <c r="J30" s="4">
        <v>41.89</v>
      </c>
      <c r="K30" s="4">
        <v>0</v>
      </c>
      <c r="L30" s="4">
        <v>186.85</v>
      </c>
      <c r="M30" s="4">
        <v>770.68</v>
      </c>
      <c r="N30" s="4">
        <v>0</v>
      </c>
      <c r="O30" s="4">
        <v>0</v>
      </c>
      <c r="P30" s="4">
        <v>770.68</v>
      </c>
      <c r="Q30" s="5" t="s">
        <v>77</v>
      </c>
    </row>
    <row r="31" spans="1:17" ht="30">
      <c r="A31" s="1" t="s">
        <v>78</v>
      </c>
      <c r="B31" s="2" t="s">
        <v>79</v>
      </c>
      <c r="C31" s="2" t="s">
        <v>41</v>
      </c>
      <c r="D31" s="1" t="s">
        <v>80</v>
      </c>
      <c r="E31" s="3">
        <v>43354</v>
      </c>
      <c r="F31" s="3">
        <v>43355</v>
      </c>
      <c r="G31" s="4">
        <v>115.41</v>
      </c>
      <c r="H31" s="4">
        <v>288.38</v>
      </c>
      <c r="I31" s="4">
        <v>0</v>
      </c>
      <c r="J31" s="4">
        <v>24.75</v>
      </c>
      <c r="K31" s="4">
        <v>0</v>
      </c>
      <c r="L31" s="4">
        <v>186.85</v>
      </c>
      <c r="M31" s="4">
        <v>615.39</v>
      </c>
      <c r="N31" s="4">
        <v>0</v>
      </c>
      <c r="O31" s="4">
        <v>0</v>
      </c>
      <c r="P31" s="4">
        <v>615.39</v>
      </c>
      <c r="Q31" s="5" t="s">
        <v>81</v>
      </c>
    </row>
    <row r="32" spans="1:17" s="17" customFormat="1">
      <c r="A32" s="13" t="s">
        <v>9</v>
      </c>
      <c r="B32" s="14" t="s">
        <v>154</v>
      </c>
      <c r="C32" s="14" t="s">
        <v>158</v>
      </c>
      <c r="D32" s="13" t="s">
        <v>145</v>
      </c>
      <c r="E32" s="15">
        <v>43354</v>
      </c>
      <c r="F32" s="15">
        <v>43356</v>
      </c>
      <c r="G32" s="6">
        <v>225.66</v>
      </c>
      <c r="H32" s="6">
        <v>0</v>
      </c>
      <c r="I32" s="6">
        <v>452.69</v>
      </c>
      <c r="J32" s="6">
        <v>116.33</v>
      </c>
      <c r="K32" s="6">
        <v>0</v>
      </c>
      <c r="L32" s="6">
        <v>131.21</v>
      </c>
      <c r="M32" s="6">
        <v>925.89</v>
      </c>
      <c r="N32" s="6">
        <v>0</v>
      </c>
      <c r="O32" s="6">
        <v>0</v>
      </c>
      <c r="P32" s="6">
        <v>925.89</v>
      </c>
      <c r="Q32" s="16" t="s">
        <v>85</v>
      </c>
    </row>
    <row r="33" spans="1:17">
      <c r="A33" s="1" t="s">
        <v>65</v>
      </c>
      <c r="B33" s="2" t="s">
        <v>177</v>
      </c>
      <c r="C33" s="2" t="s">
        <v>41</v>
      </c>
      <c r="D33" s="1" t="s">
        <v>67</v>
      </c>
      <c r="E33" s="3">
        <v>43355</v>
      </c>
      <c r="F33" s="3">
        <v>43357</v>
      </c>
      <c r="G33" s="4">
        <v>228.38</v>
      </c>
      <c r="H33" s="4">
        <v>368.5</v>
      </c>
      <c r="I33" s="4">
        <v>0</v>
      </c>
      <c r="J33" s="4">
        <v>0</v>
      </c>
      <c r="K33" s="4">
        <v>0</v>
      </c>
      <c r="L33" s="4">
        <v>211.16</v>
      </c>
      <c r="M33" s="4">
        <v>808.04</v>
      </c>
      <c r="N33" s="4">
        <v>565.63</v>
      </c>
      <c r="O33" s="4">
        <v>0</v>
      </c>
      <c r="P33" s="4">
        <v>242.41</v>
      </c>
      <c r="Q33" s="5" t="s">
        <v>178</v>
      </c>
    </row>
    <row r="34" spans="1:17">
      <c r="A34" s="1" t="s">
        <v>66</v>
      </c>
      <c r="B34" s="2" t="s">
        <v>179</v>
      </c>
      <c r="C34" s="2" t="s">
        <v>41</v>
      </c>
      <c r="D34" s="1" t="s">
        <v>67</v>
      </c>
      <c r="E34" s="3">
        <v>43355</v>
      </c>
      <c r="F34" s="3">
        <v>43357</v>
      </c>
      <c r="G34" s="4">
        <v>217.77</v>
      </c>
      <c r="H34" s="4">
        <v>405</v>
      </c>
      <c r="I34" s="4">
        <v>0</v>
      </c>
      <c r="J34" s="4">
        <v>0</v>
      </c>
      <c r="K34" s="4">
        <v>0</v>
      </c>
      <c r="L34" s="4">
        <v>211.19</v>
      </c>
      <c r="M34" s="4">
        <v>833.97</v>
      </c>
      <c r="N34" s="4">
        <v>583.77</v>
      </c>
      <c r="O34" s="4">
        <v>0</v>
      </c>
      <c r="P34" s="4">
        <v>250.2</v>
      </c>
      <c r="Q34" s="5" t="s">
        <v>178</v>
      </c>
    </row>
    <row r="35" spans="1:17">
      <c r="A35" s="1" t="s">
        <v>89</v>
      </c>
      <c r="B35" s="2" t="s">
        <v>163</v>
      </c>
      <c r="C35" s="2" t="s">
        <v>157</v>
      </c>
      <c r="D35" s="1" t="s">
        <v>90</v>
      </c>
      <c r="E35" s="3">
        <v>43355</v>
      </c>
      <c r="F35" s="3">
        <v>43358</v>
      </c>
      <c r="G35" s="4">
        <v>69.3</v>
      </c>
      <c r="H35" s="4">
        <v>0</v>
      </c>
      <c r="I35" s="4">
        <v>0</v>
      </c>
      <c r="J35" s="4">
        <v>65.06</v>
      </c>
      <c r="K35" s="4">
        <v>83.72</v>
      </c>
      <c r="L35" s="4">
        <v>261.77</v>
      </c>
      <c r="M35" s="4">
        <v>479.85</v>
      </c>
      <c r="N35" s="4">
        <v>0</v>
      </c>
      <c r="O35" s="4">
        <v>479.85</v>
      </c>
      <c r="P35" s="4">
        <v>0</v>
      </c>
      <c r="Q35" s="5" t="s">
        <v>91</v>
      </c>
    </row>
    <row r="36" spans="1:17">
      <c r="A36" s="1" t="s">
        <v>68</v>
      </c>
      <c r="B36" s="2" t="s">
        <v>180</v>
      </c>
      <c r="C36" s="2" t="s">
        <v>157</v>
      </c>
      <c r="D36" s="1" t="s">
        <v>181</v>
      </c>
      <c r="E36" s="3">
        <v>43359</v>
      </c>
      <c r="F36" s="3">
        <v>43361</v>
      </c>
      <c r="G36" s="4">
        <v>180.07</v>
      </c>
      <c r="H36" s="4">
        <v>238.4</v>
      </c>
      <c r="I36" s="4">
        <v>0</v>
      </c>
      <c r="J36" s="4">
        <v>92</v>
      </c>
      <c r="K36" s="4">
        <v>0</v>
      </c>
      <c r="L36" s="4">
        <v>322</v>
      </c>
      <c r="M36" s="4">
        <v>832.47</v>
      </c>
      <c r="N36" s="4">
        <v>832.47</v>
      </c>
      <c r="O36" s="4">
        <v>0</v>
      </c>
      <c r="P36" s="4">
        <v>0</v>
      </c>
      <c r="Q36" s="5" t="s">
        <v>69</v>
      </c>
    </row>
    <row r="37" spans="1:17">
      <c r="A37" s="1" t="s">
        <v>82</v>
      </c>
      <c r="B37" s="2" t="s">
        <v>167</v>
      </c>
      <c r="C37" s="2" t="s">
        <v>41</v>
      </c>
      <c r="D37" s="1" t="s">
        <v>83</v>
      </c>
      <c r="E37" s="3">
        <v>43359</v>
      </c>
      <c r="F37" s="3">
        <v>43363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362.92</v>
      </c>
      <c r="M37" s="4">
        <v>362.92</v>
      </c>
      <c r="N37" s="4">
        <v>0</v>
      </c>
      <c r="O37" s="4">
        <v>0</v>
      </c>
      <c r="P37" s="4">
        <v>362.92</v>
      </c>
      <c r="Q37" s="5" t="s">
        <v>84</v>
      </c>
    </row>
    <row r="38" spans="1:17">
      <c r="A38" s="1" t="s">
        <v>92</v>
      </c>
      <c r="B38" s="2" t="s">
        <v>182</v>
      </c>
      <c r="C38" s="2" t="s">
        <v>158</v>
      </c>
      <c r="D38" s="1" t="s">
        <v>80</v>
      </c>
      <c r="E38" s="3">
        <v>43359</v>
      </c>
      <c r="F38" s="3">
        <v>43361</v>
      </c>
      <c r="G38" s="4">
        <v>128.94</v>
      </c>
      <c r="H38" s="4">
        <v>248.64</v>
      </c>
      <c r="I38" s="4">
        <v>0</v>
      </c>
      <c r="J38" s="4">
        <v>0</v>
      </c>
      <c r="K38" s="4">
        <v>0</v>
      </c>
      <c r="L38" s="4">
        <v>186.84</v>
      </c>
      <c r="M38" s="4">
        <v>564.41999999999996</v>
      </c>
      <c r="N38" s="4">
        <v>564.41999999999996</v>
      </c>
      <c r="O38" s="4">
        <v>0</v>
      </c>
      <c r="P38" s="4">
        <v>0</v>
      </c>
      <c r="Q38" s="5" t="s">
        <v>93</v>
      </c>
    </row>
    <row r="39" spans="1:17" s="17" customFormat="1" ht="30">
      <c r="A39" s="13" t="s">
        <v>9</v>
      </c>
      <c r="B39" s="14" t="s">
        <v>154</v>
      </c>
      <c r="C39" s="14" t="s">
        <v>157</v>
      </c>
      <c r="D39" s="13" t="s">
        <v>183</v>
      </c>
      <c r="E39" s="15">
        <v>43360</v>
      </c>
      <c r="F39" s="15">
        <v>43364</v>
      </c>
      <c r="G39" s="6">
        <v>186.16</v>
      </c>
      <c r="H39" s="6">
        <v>0</v>
      </c>
      <c r="I39" s="6">
        <v>0</v>
      </c>
      <c r="J39" s="6">
        <v>48.4</v>
      </c>
      <c r="K39" s="6">
        <v>0</v>
      </c>
      <c r="L39" s="6">
        <v>648.84</v>
      </c>
      <c r="M39" s="6">
        <v>883.4</v>
      </c>
      <c r="N39" s="6">
        <v>0</v>
      </c>
      <c r="O39" s="6">
        <v>0</v>
      </c>
      <c r="P39" s="6">
        <v>883.4</v>
      </c>
      <c r="Q39" s="16" t="s">
        <v>10</v>
      </c>
    </row>
    <row r="40" spans="1:17">
      <c r="A40" s="1" t="s">
        <v>54</v>
      </c>
      <c r="B40" s="2" t="s">
        <v>39</v>
      </c>
      <c r="C40" s="2" t="s">
        <v>157</v>
      </c>
      <c r="D40" s="1" t="s">
        <v>183</v>
      </c>
      <c r="E40" s="3">
        <v>43360</v>
      </c>
      <c r="F40" s="3">
        <v>43364</v>
      </c>
      <c r="G40" s="4">
        <v>233.99</v>
      </c>
      <c r="H40" s="4">
        <v>802.45</v>
      </c>
      <c r="I40" s="4">
        <v>0</v>
      </c>
      <c r="J40" s="4">
        <v>19.600000000000001</v>
      </c>
      <c r="K40" s="4">
        <v>0</v>
      </c>
      <c r="L40" s="4">
        <v>648.84</v>
      </c>
      <c r="M40" s="4">
        <v>1704.88</v>
      </c>
      <c r="N40" s="4">
        <v>0</v>
      </c>
      <c r="O40" s="4">
        <v>0</v>
      </c>
      <c r="P40" s="4">
        <v>1704.88</v>
      </c>
      <c r="Q40" s="5" t="s">
        <v>184</v>
      </c>
    </row>
    <row r="41" spans="1:17">
      <c r="A41" s="1" t="s">
        <v>99</v>
      </c>
      <c r="B41" s="2" t="s">
        <v>62</v>
      </c>
      <c r="C41" s="2" t="s">
        <v>26</v>
      </c>
      <c r="D41" s="1" t="s">
        <v>104</v>
      </c>
      <c r="E41" s="3">
        <v>43360</v>
      </c>
      <c r="F41" s="3">
        <v>43363</v>
      </c>
      <c r="G41" s="4">
        <v>150.78</v>
      </c>
      <c r="H41" s="4">
        <v>634.34</v>
      </c>
      <c r="I41" s="4">
        <v>0</v>
      </c>
      <c r="J41" s="4">
        <v>0</v>
      </c>
      <c r="K41" s="4">
        <v>0</v>
      </c>
      <c r="L41" s="4">
        <v>217.68</v>
      </c>
      <c r="M41" s="4">
        <v>1002.8</v>
      </c>
      <c r="N41" s="4">
        <v>0</v>
      </c>
      <c r="O41" s="4">
        <v>0</v>
      </c>
      <c r="P41" s="4">
        <v>1002.8</v>
      </c>
      <c r="Q41" s="5" t="s">
        <v>100</v>
      </c>
    </row>
    <row r="42" spans="1:17">
      <c r="A42" s="1" t="s">
        <v>101</v>
      </c>
      <c r="B42" s="2" t="s">
        <v>30</v>
      </c>
      <c r="C42" s="2" t="s">
        <v>26</v>
      </c>
      <c r="D42" s="1" t="s">
        <v>104</v>
      </c>
      <c r="E42" s="3">
        <v>43360</v>
      </c>
      <c r="F42" s="3">
        <v>43363</v>
      </c>
      <c r="G42" s="4">
        <v>150.78</v>
      </c>
      <c r="H42" s="4">
        <v>634.34</v>
      </c>
      <c r="I42" s="4">
        <v>0</v>
      </c>
      <c r="J42" s="4">
        <v>0</v>
      </c>
      <c r="K42" s="4">
        <v>0</v>
      </c>
      <c r="L42" s="4">
        <v>217.68</v>
      </c>
      <c r="M42" s="4">
        <v>1002.8</v>
      </c>
      <c r="N42" s="4">
        <v>0</v>
      </c>
      <c r="O42" s="4">
        <v>0</v>
      </c>
      <c r="P42" s="4">
        <v>1002.8</v>
      </c>
      <c r="Q42" s="5" t="s">
        <v>100</v>
      </c>
    </row>
    <row r="43" spans="1:17">
      <c r="A43" s="1" t="s">
        <v>102</v>
      </c>
      <c r="B43" s="2" t="s">
        <v>62</v>
      </c>
      <c r="C43" s="2" t="s">
        <v>26</v>
      </c>
      <c r="D43" s="1" t="s">
        <v>104</v>
      </c>
      <c r="E43" s="3">
        <v>43360</v>
      </c>
      <c r="F43" s="3">
        <v>43362</v>
      </c>
      <c r="G43" s="4">
        <v>150.78</v>
      </c>
      <c r="H43" s="4">
        <v>402.45</v>
      </c>
      <c r="I43" s="4">
        <v>0</v>
      </c>
      <c r="J43" s="4">
        <v>0</v>
      </c>
      <c r="K43" s="4">
        <v>0</v>
      </c>
      <c r="L43" s="4">
        <v>173.35</v>
      </c>
      <c r="M43" s="4">
        <v>726.58</v>
      </c>
      <c r="N43" s="4">
        <v>0</v>
      </c>
      <c r="O43" s="4">
        <v>0</v>
      </c>
      <c r="P43" s="4">
        <v>726.58</v>
      </c>
      <c r="Q43" s="5" t="s">
        <v>142</v>
      </c>
    </row>
    <row r="44" spans="1:17">
      <c r="A44" s="1" t="s">
        <v>103</v>
      </c>
      <c r="B44" s="2" t="s">
        <v>62</v>
      </c>
      <c r="C44" s="2" t="s">
        <v>26</v>
      </c>
      <c r="D44" s="1" t="s">
        <v>104</v>
      </c>
      <c r="E44" s="3">
        <v>43360</v>
      </c>
      <c r="F44" s="3">
        <v>43362</v>
      </c>
      <c r="G44" s="4">
        <v>150.78</v>
      </c>
      <c r="H44" s="4">
        <v>402.45</v>
      </c>
      <c r="I44" s="4">
        <v>0</v>
      </c>
      <c r="J44" s="4">
        <v>0</v>
      </c>
      <c r="K44" s="4">
        <v>0</v>
      </c>
      <c r="L44" s="4">
        <v>173.35</v>
      </c>
      <c r="M44" s="4">
        <v>726.58</v>
      </c>
      <c r="N44" s="4">
        <v>0</v>
      </c>
      <c r="O44" s="4">
        <v>0</v>
      </c>
      <c r="P44" s="4">
        <v>726.58</v>
      </c>
      <c r="Q44" s="5" t="s">
        <v>142</v>
      </c>
    </row>
    <row r="45" spans="1:17">
      <c r="A45" s="1" t="s">
        <v>51</v>
      </c>
      <c r="B45" s="2" t="s">
        <v>185</v>
      </c>
      <c r="C45" s="2" t="s">
        <v>26</v>
      </c>
      <c r="D45" s="1" t="s">
        <v>52</v>
      </c>
      <c r="E45" s="3">
        <v>43362</v>
      </c>
      <c r="F45" s="3">
        <v>43364</v>
      </c>
      <c r="G45" s="4">
        <v>119.22</v>
      </c>
      <c r="H45" s="4">
        <v>306</v>
      </c>
      <c r="I45" s="4">
        <v>75</v>
      </c>
      <c r="J45" s="4">
        <v>0</v>
      </c>
      <c r="K45" s="4">
        <v>0</v>
      </c>
      <c r="L45" s="4">
        <v>198.41</v>
      </c>
      <c r="M45" s="4">
        <v>698.63</v>
      </c>
      <c r="N45" s="4">
        <v>0</v>
      </c>
      <c r="O45" s="4">
        <v>0</v>
      </c>
      <c r="P45" s="4">
        <v>698.63</v>
      </c>
      <c r="Q45" s="5" t="s">
        <v>53</v>
      </c>
    </row>
    <row r="46" spans="1:17" ht="30">
      <c r="A46" s="1" t="s">
        <v>70</v>
      </c>
      <c r="B46" s="2" t="s">
        <v>186</v>
      </c>
      <c r="C46" s="2" t="s">
        <v>26</v>
      </c>
      <c r="D46" s="1" t="s">
        <v>108</v>
      </c>
      <c r="E46" s="3">
        <v>43362</v>
      </c>
      <c r="F46" s="3">
        <v>43364</v>
      </c>
      <c r="G46" s="4">
        <v>124.78</v>
      </c>
      <c r="H46" s="4">
        <v>291.5</v>
      </c>
      <c r="I46" s="4">
        <v>0</v>
      </c>
      <c r="J46" s="4">
        <v>18</v>
      </c>
      <c r="K46" s="4">
        <v>0</v>
      </c>
      <c r="L46" s="4">
        <v>322</v>
      </c>
      <c r="M46" s="4">
        <v>756.28</v>
      </c>
      <c r="N46" s="4">
        <v>0</v>
      </c>
      <c r="O46" s="4">
        <v>0</v>
      </c>
      <c r="P46" s="4">
        <v>756.28</v>
      </c>
      <c r="Q46" s="5" t="s">
        <v>188</v>
      </c>
    </row>
    <row r="47" spans="1:17" ht="30">
      <c r="A47" s="1" t="s">
        <v>71</v>
      </c>
      <c r="B47" s="2" t="s">
        <v>186</v>
      </c>
      <c r="C47" s="2" t="s">
        <v>26</v>
      </c>
      <c r="D47" s="1" t="s">
        <v>108</v>
      </c>
      <c r="E47" s="3">
        <v>43362</v>
      </c>
      <c r="F47" s="3">
        <v>43364</v>
      </c>
      <c r="G47" s="4">
        <v>124.78</v>
      </c>
      <c r="H47" s="4">
        <v>291.5</v>
      </c>
      <c r="I47" s="4">
        <v>0</v>
      </c>
      <c r="J47" s="4">
        <v>89.35</v>
      </c>
      <c r="K47" s="4">
        <v>0</v>
      </c>
      <c r="L47" s="4">
        <v>322</v>
      </c>
      <c r="M47" s="4">
        <v>827.63</v>
      </c>
      <c r="N47" s="4"/>
      <c r="O47" s="4"/>
      <c r="P47" s="4">
        <v>827.63</v>
      </c>
      <c r="Q47" s="5" t="s">
        <v>187</v>
      </c>
    </row>
    <row r="48" spans="1:17" ht="30">
      <c r="A48" s="1" t="s">
        <v>110</v>
      </c>
      <c r="B48" s="2" t="s">
        <v>111</v>
      </c>
      <c r="C48" s="2" t="s">
        <v>190</v>
      </c>
      <c r="D48" s="1" t="s">
        <v>80</v>
      </c>
      <c r="E48" s="3">
        <v>43362</v>
      </c>
      <c r="F48" s="3">
        <v>43363</v>
      </c>
      <c r="G48" s="4">
        <v>206.58</v>
      </c>
      <c r="H48" s="4">
        <v>190.14</v>
      </c>
      <c r="I48" s="4">
        <v>0</v>
      </c>
      <c r="J48" s="4">
        <v>0</v>
      </c>
      <c r="K48" s="4">
        <v>0</v>
      </c>
      <c r="L48" s="4">
        <v>149.47999999999999</v>
      </c>
      <c r="M48" s="4">
        <v>546.20000000000005</v>
      </c>
      <c r="N48" s="4">
        <v>0</v>
      </c>
      <c r="O48" s="4">
        <v>0</v>
      </c>
      <c r="P48" s="4">
        <v>546.20000000000005</v>
      </c>
      <c r="Q48" s="5" t="s">
        <v>112</v>
      </c>
    </row>
    <row r="49" spans="1:17" ht="30">
      <c r="A49" s="1" t="s">
        <v>113</v>
      </c>
      <c r="B49" s="2" t="s">
        <v>189</v>
      </c>
      <c r="C49" s="2" t="s">
        <v>190</v>
      </c>
      <c r="D49" s="1" t="s">
        <v>95</v>
      </c>
      <c r="E49" s="3">
        <v>43362</v>
      </c>
      <c r="F49" s="3">
        <v>43363</v>
      </c>
      <c r="G49" s="4">
        <v>224.59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224.59</v>
      </c>
      <c r="N49" s="4">
        <v>0</v>
      </c>
      <c r="O49" s="4">
        <v>0</v>
      </c>
      <c r="P49" s="4">
        <v>224.59</v>
      </c>
      <c r="Q49" s="5" t="s">
        <v>112</v>
      </c>
    </row>
    <row r="50" spans="1:17" ht="30">
      <c r="A50" s="1" t="s">
        <v>118</v>
      </c>
      <c r="B50" s="2" t="s">
        <v>30</v>
      </c>
      <c r="C50" s="2" t="s">
        <v>26</v>
      </c>
      <c r="D50" s="1" t="s">
        <v>108</v>
      </c>
      <c r="E50" s="3">
        <v>43362</v>
      </c>
      <c r="F50" s="3">
        <v>43364</v>
      </c>
      <c r="G50" s="4">
        <v>187.17</v>
      </c>
      <c r="H50" s="4">
        <v>358.48</v>
      </c>
      <c r="I50" s="4">
        <v>0</v>
      </c>
      <c r="J50" s="4">
        <v>0</v>
      </c>
      <c r="K50" s="4">
        <v>0</v>
      </c>
      <c r="L50" s="4">
        <v>322</v>
      </c>
      <c r="M50" s="4">
        <v>867.65</v>
      </c>
      <c r="N50" s="4">
        <v>0</v>
      </c>
      <c r="O50" s="4">
        <v>0</v>
      </c>
      <c r="P50" s="4">
        <v>867.65</v>
      </c>
      <c r="Q50" s="5" t="s">
        <v>119</v>
      </c>
    </row>
    <row r="51" spans="1:17" ht="30">
      <c r="A51" s="1" t="s">
        <v>120</v>
      </c>
      <c r="B51" s="2" t="s">
        <v>62</v>
      </c>
      <c r="C51" s="2" t="s">
        <v>26</v>
      </c>
      <c r="D51" s="1" t="s">
        <v>108</v>
      </c>
      <c r="E51" s="3">
        <v>43362</v>
      </c>
      <c r="F51" s="3">
        <v>43364</v>
      </c>
      <c r="G51" s="4">
        <v>187.17</v>
      </c>
      <c r="H51" s="4">
        <v>358.48</v>
      </c>
      <c r="I51" s="4">
        <v>0</v>
      </c>
      <c r="J51" s="4">
        <v>0</v>
      </c>
      <c r="K51" s="4">
        <v>0</v>
      </c>
      <c r="L51" s="4">
        <v>322</v>
      </c>
      <c r="M51" s="4">
        <v>867.65</v>
      </c>
      <c r="N51" s="4">
        <v>0</v>
      </c>
      <c r="O51" s="4">
        <v>0</v>
      </c>
      <c r="P51" s="4">
        <v>867.65</v>
      </c>
      <c r="Q51" s="5" t="s">
        <v>119</v>
      </c>
    </row>
    <row r="52" spans="1:17" ht="30">
      <c r="A52" s="1" t="s">
        <v>121</v>
      </c>
      <c r="B52" s="2" t="s">
        <v>186</v>
      </c>
      <c r="C52" s="2" t="s">
        <v>26</v>
      </c>
      <c r="D52" s="1" t="s">
        <v>108</v>
      </c>
      <c r="E52" s="3">
        <v>43362</v>
      </c>
      <c r="F52" s="3">
        <v>43364</v>
      </c>
      <c r="G52" s="4">
        <v>187.17</v>
      </c>
      <c r="H52" s="4">
        <v>358.48</v>
      </c>
      <c r="I52" s="4">
        <v>0</v>
      </c>
      <c r="J52" s="4">
        <v>0</v>
      </c>
      <c r="K52" s="4">
        <v>0</v>
      </c>
      <c r="L52" s="4">
        <v>322</v>
      </c>
      <c r="M52" s="4">
        <v>867.65</v>
      </c>
      <c r="N52" s="4">
        <v>0</v>
      </c>
      <c r="O52" s="4">
        <v>0</v>
      </c>
      <c r="P52" s="4">
        <v>867.65</v>
      </c>
      <c r="Q52" s="5" t="s">
        <v>119</v>
      </c>
    </row>
    <row r="53" spans="1:17">
      <c r="A53" s="1" t="s">
        <v>122</v>
      </c>
      <c r="B53" s="2" t="s">
        <v>123</v>
      </c>
      <c r="C53" s="2" t="s">
        <v>26</v>
      </c>
      <c r="D53" s="1" t="s">
        <v>146</v>
      </c>
      <c r="E53" s="3">
        <v>43362</v>
      </c>
      <c r="F53" s="3">
        <v>43363</v>
      </c>
      <c r="G53" s="4">
        <v>182.93</v>
      </c>
      <c r="H53" s="4">
        <v>178.64</v>
      </c>
      <c r="I53" s="4">
        <v>0</v>
      </c>
      <c r="J53" s="4">
        <v>83.48</v>
      </c>
      <c r="K53" s="4">
        <v>0</v>
      </c>
      <c r="L53" s="4">
        <v>130.99</v>
      </c>
      <c r="M53" s="4">
        <v>576.04</v>
      </c>
      <c r="N53" s="4">
        <v>0</v>
      </c>
      <c r="O53" s="4">
        <v>0</v>
      </c>
      <c r="P53" s="4">
        <v>576.04</v>
      </c>
      <c r="Q53" s="5" t="s">
        <v>124</v>
      </c>
    </row>
    <row r="54" spans="1:17">
      <c r="A54" s="1" t="s">
        <v>125</v>
      </c>
      <c r="B54" s="2" t="s">
        <v>62</v>
      </c>
      <c r="C54" s="2" t="s">
        <v>26</v>
      </c>
      <c r="D54" s="1" t="s">
        <v>146</v>
      </c>
      <c r="E54" s="3">
        <v>43362</v>
      </c>
      <c r="F54" s="3">
        <v>43363</v>
      </c>
      <c r="G54" s="4">
        <v>182.92</v>
      </c>
      <c r="H54" s="4">
        <v>178.63</v>
      </c>
      <c r="I54" s="4">
        <v>0</v>
      </c>
      <c r="J54" s="4">
        <v>0</v>
      </c>
      <c r="K54" s="4">
        <v>0</v>
      </c>
      <c r="L54" s="4">
        <v>130.99</v>
      </c>
      <c r="M54" s="4">
        <v>492.54</v>
      </c>
      <c r="N54" s="4">
        <v>0</v>
      </c>
      <c r="O54" s="4">
        <v>0</v>
      </c>
      <c r="P54" s="4">
        <v>492.54</v>
      </c>
      <c r="Q54" s="5" t="s">
        <v>124</v>
      </c>
    </row>
    <row r="55" spans="1:17">
      <c r="A55" s="1" t="s">
        <v>132</v>
      </c>
      <c r="B55" s="2" t="s">
        <v>27</v>
      </c>
      <c r="C55" s="2" t="s">
        <v>26</v>
      </c>
      <c r="D55" s="1" t="s">
        <v>146</v>
      </c>
      <c r="E55" s="3">
        <v>43362</v>
      </c>
      <c r="F55" s="3">
        <v>43362</v>
      </c>
      <c r="G55" s="4">
        <v>197.98</v>
      </c>
      <c r="H55" s="4">
        <v>0</v>
      </c>
      <c r="I55" s="4">
        <v>0</v>
      </c>
      <c r="J55" s="4">
        <v>0</v>
      </c>
      <c r="K55" s="4">
        <v>0</v>
      </c>
      <c r="L55" s="4">
        <v>78.599999999999994</v>
      </c>
      <c r="M55" s="4">
        <v>276.58</v>
      </c>
      <c r="N55" s="4">
        <v>0</v>
      </c>
      <c r="O55" s="4">
        <v>0</v>
      </c>
      <c r="P55" s="4">
        <v>276.58</v>
      </c>
      <c r="Q55" s="5" t="s">
        <v>124</v>
      </c>
    </row>
    <row r="56" spans="1:17">
      <c r="A56" s="1" t="s">
        <v>126</v>
      </c>
      <c r="B56" s="2" t="s">
        <v>62</v>
      </c>
      <c r="C56" s="2" t="s">
        <v>26</v>
      </c>
      <c r="D56" s="1" t="s">
        <v>146</v>
      </c>
      <c r="E56" s="3">
        <v>43363</v>
      </c>
      <c r="F56" s="3">
        <v>43363</v>
      </c>
      <c r="G56" s="4">
        <v>153.97999999999999</v>
      </c>
      <c r="H56" s="4">
        <v>0</v>
      </c>
      <c r="I56" s="4">
        <v>0</v>
      </c>
      <c r="J56" s="4">
        <v>0</v>
      </c>
      <c r="K56" s="4">
        <v>0</v>
      </c>
      <c r="L56" s="4">
        <v>78.599999999999994</v>
      </c>
      <c r="M56" s="4">
        <v>232.58</v>
      </c>
      <c r="N56" s="4">
        <v>0</v>
      </c>
      <c r="O56" s="4">
        <v>0</v>
      </c>
      <c r="P56" s="4">
        <v>232.58</v>
      </c>
      <c r="Q56" s="5" t="s">
        <v>127</v>
      </c>
    </row>
    <row r="57" spans="1:17" ht="30">
      <c r="A57" s="1" t="s">
        <v>107</v>
      </c>
      <c r="B57" s="2" t="s">
        <v>167</v>
      </c>
      <c r="C57" s="2" t="s">
        <v>36</v>
      </c>
      <c r="D57" s="1" t="s">
        <v>108</v>
      </c>
      <c r="E57" s="3">
        <v>43367</v>
      </c>
      <c r="F57" s="3">
        <v>43368</v>
      </c>
      <c r="G57" s="4">
        <v>135.18</v>
      </c>
      <c r="H57" s="4">
        <v>249.25</v>
      </c>
      <c r="I57" s="4">
        <v>0</v>
      </c>
      <c r="J57" s="4">
        <v>181.45</v>
      </c>
      <c r="K57" s="4">
        <v>0</v>
      </c>
      <c r="L57" s="4">
        <v>181.12</v>
      </c>
      <c r="M57" s="4">
        <v>747</v>
      </c>
      <c r="N57" s="4">
        <v>0</v>
      </c>
      <c r="O57" s="4">
        <v>0</v>
      </c>
      <c r="P57" s="4">
        <v>747</v>
      </c>
      <c r="Q57" s="5" t="s">
        <v>109</v>
      </c>
    </row>
    <row r="58" spans="1:17">
      <c r="A58" s="1" t="s">
        <v>114</v>
      </c>
      <c r="B58" s="2" t="s">
        <v>192</v>
      </c>
      <c r="C58" s="2" t="s">
        <v>36</v>
      </c>
      <c r="D58" s="1" t="s">
        <v>193</v>
      </c>
      <c r="E58" s="3">
        <v>43367</v>
      </c>
      <c r="F58" s="3">
        <v>43369</v>
      </c>
      <c r="G58" s="4">
        <v>550.98</v>
      </c>
      <c r="H58" s="4">
        <v>378.96</v>
      </c>
      <c r="I58" s="4">
        <v>0</v>
      </c>
      <c r="J58" s="4">
        <v>0</v>
      </c>
      <c r="K58" s="4">
        <v>0</v>
      </c>
      <c r="L58" s="4">
        <v>213</v>
      </c>
      <c r="M58" s="4">
        <v>1142.94</v>
      </c>
      <c r="N58" s="4">
        <v>0</v>
      </c>
      <c r="O58" s="4">
        <v>0</v>
      </c>
      <c r="P58" s="4">
        <v>1142.94</v>
      </c>
      <c r="Q58" s="5" t="s">
        <v>115</v>
      </c>
    </row>
    <row r="59" spans="1:17">
      <c r="A59" s="1" t="s">
        <v>130</v>
      </c>
      <c r="B59" s="2" t="s">
        <v>191</v>
      </c>
      <c r="C59" s="2" t="s">
        <v>41</v>
      </c>
      <c r="D59" s="1" t="s">
        <v>108</v>
      </c>
      <c r="E59" s="3">
        <v>43367</v>
      </c>
      <c r="F59" s="3">
        <v>43368</v>
      </c>
      <c r="G59" s="4">
        <v>135.18</v>
      </c>
      <c r="H59" s="4">
        <v>249.25</v>
      </c>
      <c r="I59" s="4">
        <v>0</v>
      </c>
      <c r="J59" s="4">
        <v>0</v>
      </c>
      <c r="K59" s="4">
        <v>0</v>
      </c>
      <c r="L59" s="4">
        <v>181.12</v>
      </c>
      <c r="M59" s="4">
        <v>565.54999999999995</v>
      </c>
      <c r="N59" s="4">
        <v>0</v>
      </c>
      <c r="O59" s="4">
        <v>0</v>
      </c>
      <c r="P59" s="4">
        <v>565.54999999999995</v>
      </c>
      <c r="Q59" s="5" t="s">
        <v>131</v>
      </c>
    </row>
    <row r="60" spans="1:17">
      <c r="A60" s="1" t="s">
        <v>116</v>
      </c>
      <c r="B60" s="2" t="s">
        <v>172</v>
      </c>
      <c r="C60" s="2" t="s">
        <v>41</v>
      </c>
      <c r="D60" s="1" t="s">
        <v>194</v>
      </c>
      <c r="E60" s="3">
        <v>43368</v>
      </c>
      <c r="F60" s="3">
        <v>43375</v>
      </c>
      <c r="G60" s="4">
        <v>95.76</v>
      </c>
      <c r="H60" s="4">
        <v>166</v>
      </c>
      <c r="I60" s="4">
        <v>0</v>
      </c>
      <c r="J60" s="4">
        <v>258.63</v>
      </c>
      <c r="K60" s="4">
        <v>0</v>
      </c>
      <c r="L60" s="4">
        <v>335.5</v>
      </c>
      <c r="M60" s="4">
        <v>855.89</v>
      </c>
      <c r="N60" s="4">
        <v>0</v>
      </c>
      <c r="O60" s="4">
        <v>0</v>
      </c>
      <c r="P60" s="4">
        <v>855.89</v>
      </c>
      <c r="Q60" s="5" t="s">
        <v>117</v>
      </c>
    </row>
    <row r="61" spans="1:17">
      <c r="A61" s="1" t="s">
        <v>128</v>
      </c>
      <c r="B61" s="2" t="s">
        <v>172</v>
      </c>
      <c r="C61" s="2" t="s">
        <v>157</v>
      </c>
      <c r="D61" s="1" t="s">
        <v>95</v>
      </c>
      <c r="E61" s="3">
        <v>43369</v>
      </c>
      <c r="F61" s="3">
        <v>43370</v>
      </c>
      <c r="G61" s="4">
        <v>512.09</v>
      </c>
      <c r="H61" s="4">
        <v>201.03</v>
      </c>
      <c r="I61" s="4">
        <v>0</v>
      </c>
      <c r="J61" s="4">
        <v>70.89</v>
      </c>
      <c r="K61" s="4">
        <v>0</v>
      </c>
      <c r="L61" s="4">
        <v>130.79</v>
      </c>
      <c r="M61" s="4">
        <v>914.8</v>
      </c>
      <c r="N61" s="4">
        <v>0</v>
      </c>
      <c r="O61" s="4">
        <v>0</v>
      </c>
      <c r="P61" s="4">
        <v>914.8</v>
      </c>
      <c r="Q61" s="5" t="s">
        <v>129</v>
      </c>
    </row>
    <row r="62" spans="1:17">
      <c r="A62" s="1" t="s">
        <v>50</v>
      </c>
      <c r="B62" s="2" t="s">
        <v>172</v>
      </c>
      <c r="C62" s="2" t="s">
        <v>157</v>
      </c>
      <c r="D62" s="1" t="s">
        <v>195</v>
      </c>
      <c r="E62" s="3">
        <v>43369</v>
      </c>
      <c r="F62" s="3">
        <v>43371</v>
      </c>
      <c r="G62" s="4">
        <v>0</v>
      </c>
      <c r="H62" s="4">
        <v>0</v>
      </c>
      <c r="I62" s="4">
        <v>0</v>
      </c>
      <c r="J62" s="4">
        <v>87.95</v>
      </c>
      <c r="K62" s="4">
        <v>0</v>
      </c>
      <c r="L62" s="4">
        <v>296</v>
      </c>
      <c r="M62" s="4">
        <v>383.95</v>
      </c>
      <c r="N62" s="4">
        <v>0</v>
      </c>
      <c r="O62" s="4">
        <v>0</v>
      </c>
      <c r="P62" s="4">
        <v>383.95</v>
      </c>
      <c r="Q62" s="5" t="s">
        <v>133</v>
      </c>
    </row>
    <row r="63" spans="1:17">
      <c r="A63" s="1" t="s">
        <v>107</v>
      </c>
      <c r="B63" s="2" t="s">
        <v>167</v>
      </c>
      <c r="C63" s="2" t="s">
        <v>36</v>
      </c>
      <c r="D63" s="1" t="s">
        <v>55</v>
      </c>
      <c r="E63" s="3">
        <v>43370</v>
      </c>
      <c r="F63" s="3">
        <v>43372</v>
      </c>
      <c r="G63" s="4">
        <v>126.34</v>
      </c>
      <c r="H63" s="4">
        <v>286</v>
      </c>
      <c r="I63" s="4">
        <v>0</v>
      </c>
      <c r="J63" s="4">
        <v>93.39</v>
      </c>
      <c r="K63" s="4">
        <v>0</v>
      </c>
      <c r="L63" s="4">
        <v>334.84</v>
      </c>
      <c r="M63" s="4">
        <v>840.57</v>
      </c>
      <c r="N63" s="4">
        <v>0</v>
      </c>
      <c r="O63" s="4">
        <v>0</v>
      </c>
      <c r="P63" s="4">
        <v>840.57</v>
      </c>
      <c r="Q63" s="5" t="s">
        <v>56</v>
      </c>
    </row>
    <row r="64" spans="1:17">
      <c r="A64" s="1" t="s">
        <v>134</v>
      </c>
      <c r="B64" s="2" t="s">
        <v>79</v>
      </c>
      <c r="C64" s="2" t="s">
        <v>41</v>
      </c>
      <c r="D64" s="1" t="s">
        <v>55</v>
      </c>
      <c r="E64" s="3">
        <v>43370</v>
      </c>
      <c r="F64" s="3">
        <v>43372</v>
      </c>
      <c r="G64" s="4">
        <v>126.34</v>
      </c>
      <c r="H64" s="4">
        <v>286</v>
      </c>
      <c r="I64" s="4">
        <v>0</v>
      </c>
      <c r="J64" s="4">
        <v>60</v>
      </c>
      <c r="K64" s="4">
        <v>0</v>
      </c>
      <c r="L64" s="4">
        <v>334.84</v>
      </c>
      <c r="M64" s="4">
        <v>807.18</v>
      </c>
      <c r="N64" s="4">
        <v>0</v>
      </c>
      <c r="O64" s="4">
        <v>0</v>
      </c>
      <c r="P64" s="4">
        <v>807.18</v>
      </c>
      <c r="Q64" s="5" t="s">
        <v>56</v>
      </c>
    </row>
    <row r="65" spans="1:17">
      <c r="A65" s="1" t="s">
        <v>97</v>
      </c>
      <c r="B65" s="2" t="s">
        <v>186</v>
      </c>
      <c r="C65" s="2" t="s">
        <v>26</v>
      </c>
      <c r="D65" s="1" t="s">
        <v>147</v>
      </c>
      <c r="E65" s="3">
        <v>43373</v>
      </c>
      <c r="F65" s="3">
        <v>43375</v>
      </c>
      <c r="G65" s="4">
        <v>103.98</v>
      </c>
      <c r="H65" s="4">
        <v>184.05</v>
      </c>
      <c r="I65" s="4">
        <v>0</v>
      </c>
      <c r="J65" s="4">
        <v>0</v>
      </c>
      <c r="K65" s="4">
        <v>161.94</v>
      </c>
      <c r="L65" s="4">
        <v>170.28</v>
      </c>
      <c r="M65" s="4">
        <v>620.25</v>
      </c>
      <c r="N65" s="4">
        <v>0</v>
      </c>
      <c r="O65" s="4">
        <v>0</v>
      </c>
      <c r="P65" s="4">
        <v>620.25</v>
      </c>
      <c r="Q65" s="5" t="s">
        <v>98</v>
      </c>
    </row>
    <row r="66" spans="1:17">
      <c r="A66" s="1" t="s">
        <v>68</v>
      </c>
      <c r="B66" s="2" t="s">
        <v>180</v>
      </c>
      <c r="C66" s="2" t="s">
        <v>157</v>
      </c>
      <c r="D66" s="1" t="s">
        <v>196</v>
      </c>
      <c r="E66" s="3">
        <v>43373</v>
      </c>
      <c r="F66" s="3">
        <v>43376</v>
      </c>
      <c r="G66" s="4">
        <v>387.39</v>
      </c>
      <c r="H66" s="4">
        <v>344.5</v>
      </c>
      <c r="I66" s="4">
        <v>0</v>
      </c>
      <c r="J66" s="4">
        <v>99.4</v>
      </c>
      <c r="K66" s="4">
        <v>0</v>
      </c>
      <c r="L66" s="4">
        <v>354.2</v>
      </c>
      <c r="M66" s="4">
        <v>1185.49</v>
      </c>
      <c r="N66" s="4">
        <v>1185.49</v>
      </c>
      <c r="O66" s="4">
        <v>0</v>
      </c>
      <c r="P66" s="4">
        <v>0</v>
      </c>
      <c r="Q66" s="5" t="s">
        <v>106</v>
      </c>
    </row>
    <row r="67" spans="1:17">
      <c r="A67" s="7"/>
      <c r="B67" s="8"/>
      <c r="C67" s="8"/>
      <c r="D67" s="7"/>
      <c r="E67" s="9"/>
      <c r="F67" s="9"/>
      <c r="G67" s="10">
        <f>SUM(Table_owssvr[[#Headers],[#Data],[Transport ]])</f>
        <v>13329.940000000004</v>
      </c>
      <c r="H67" s="10">
        <f>SUM(Table_owssvr[[#Headers],[#Data],[Accommodation ]])</f>
        <v>22175.55</v>
      </c>
      <c r="I67" s="10">
        <f>SUM(Table_owssvr[[#Headers],[#Data],[Fee ]])</f>
        <v>2784.1299999999997</v>
      </c>
      <c r="J67" s="10">
        <f>SUM(Table_owssvr[[#Headers],[#Data],[Incidentals]])</f>
        <v>2233.96</v>
      </c>
      <c r="K67" s="10">
        <f>SUM(Table_owssvr[[#Headers],[#Data],[Car Rental ]])</f>
        <v>438.06</v>
      </c>
      <c r="L67" s="10">
        <f>SUM(Table_owssvr[[#Headers],[#Data],[Subsistence ]])</f>
        <v>17362.270000000004</v>
      </c>
      <c r="M67" s="10">
        <f>SUM(Table_owssvr[[#Headers],[#Data],[Total]])</f>
        <v>58323.920000000006</v>
      </c>
      <c r="N67" s="10">
        <f>SUM(Table_owssvr[[#Headers],[#Data],[EU Recoupable ]])</f>
        <v>4615.55</v>
      </c>
      <c r="O67" s="10">
        <f>SUM(O2:O65)</f>
        <v>479.85</v>
      </c>
      <c r="P67" s="10">
        <f>SUM(P2:P65)</f>
        <v>53228.520000000011</v>
      </c>
      <c r="Q67" s="11"/>
    </row>
    <row r="68" spans="1:17">
      <c r="M68" t="s">
        <v>139</v>
      </c>
      <c r="N68" t="s">
        <v>139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owssvr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Teeling</dc:creator>
  <cp:lastModifiedBy>36252</cp:lastModifiedBy>
  <dcterms:created xsi:type="dcterms:W3CDTF">2018-12-13T16:01:34Z</dcterms:created>
  <dcterms:modified xsi:type="dcterms:W3CDTF">2018-12-18T16:52:19Z</dcterms:modified>
</cp:coreProperties>
</file>